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bookViews>
    <workbookView xWindow="0" yWindow="135" windowWidth="15450" windowHeight="10890" firstSheet="1" activeTab="1"/>
  </bookViews>
  <sheets>
    <sheet name="прил1" sheetId="1" state="hidden" r:id="rId1"/>
    <sheet name="прил  2" sheetId="5" r:id="rId2"/>
    <sheet name="прил  3" sheetId="9" r:id="rId3"/>
  </sheets>
  <definedNames>
    <definedName name="_xlnm.Print_Titles" localSheetId="1">'прил  2'!$8:$8</definedName>
    <definedName name="_xlnm.Print_Titles" localSheetId="2">'прил  3'!$8:$8</definedName>
    <definedName name="_xlnm.Print_Titles" localSheetId="0">прил1!$7:$7</definedName>
    <definedName name="_xlnm.Print_Area" localSheetId="1">'прил  2'!$A$1:$Q$65</definedName>
    <definedName name="_xlnm.Print_Area" localSheetId="0">прил1!$A$1:$J$56</definedName>
  </definedNames>
  <calcPr calcId="152511"/>
</workbook>
</file>

<file path=xl/calcChain.xml><?xml version="1.0" encoding="utf-8"?>
<calcChain xmlns="http://schemas.openxmlformats.org/spreadsheetml/2006/main">
  <c r="D80" i="9" l="1"/>
  <c r="D72" i="9"/>
  <c r="D74" i="9"/>
  <c r="D55" i="9"/>
  <c r="D56" i="9"/>
  <c r="D16" i="9"/>
  <c r="D19" i="9"/>
  <c r="D13" i="9" l="1"/>
  <c r="G9" i="9"/>
  <c r="E9" i="9"/>
  <c r="L117" i="9"/>
  <c r="L106" i="9"/>
  <c r="L98" i="9"/>
  <c r="L82" i="9"/>
  <c r="L76" i="9"/>
  <c r="L70" i="9"/>
  <c r="L58" i="9"/>
  <c r="L53" i="9" s="1"/>
  <c r="L46" i="9" s="1"/>
  <c r="L38" i="9"/>
  <c r="L34" i="9" s="1"/>
  <c r="H40" i="5"/>
  <c r="H10" i="5"/>
  <c r="H46" i="5" l="1"/>
  <c r="H45" i="5" s="1"/>
  <c r="H37" i="5"/>
  <c r="H36" i="5" s="1"/>
  <c r="H34" i="5"/>
  <c r="H33" i="5" s="1"/>
  <c r="H27" i="5"/>
  <c r="H28" i="5" s="1"/>
  <c r="H12" i="5"/>
  <c r="H13" i="5" s="1"/>
  <c r="P51" i="5"/>
  <c r="D48" i="1"/>
  <c r="M106" i="9"/>
  <c r="M117" i="9"/>
  <c r="M98" i="9"/>
  <c r="D94" i="9"/>
  <c r="M82" i="9"/>
  <c r="M76" i="9"/>
  <c r="M70" i="9"/>
  <c r="G58" i="9"/>
  <c r="G53" i="9" s="1"/>
  <c r="G46" i="9" s="1"/>
  <c r="M58" i="9"/>
  <c r="M53" i="9" s="1"/>
  <c r="M46" i="9" s="1"/>
  <c r="D62" i="9"/>
  <c r="M38" i="9"/>
  <c r="M34" i="9" s="1"/>
  <c r="D44" i="9"/>
  <c r="D82" i="9"/>
  <c r="D132" i="9"/>
  <c r="K128" i="9"/>
  <c r="K117" i="9"/>
  <c r="K98" i="9"/>
  <c r="K90" i="9"/>
  <c r="K82" i="9"/>
  <c r="K76" i="9"/>
  <c r="K70" i="9"/>
  <c r="K69" i="9"/>
  <c r="K68" i="9"/>
  <c r="K67" i="9"/>
  <c r="K66" i="9"/>
  <c r="K65" i="9"/>
  <c r="K58" i="9"/>
  <c r="K53" i="9"/>
  <c r="K46" i="9" s="1"/>
  <c r="K47" i="9"/>
  <c r="K39" i="9"/>
  <c r="K38" i="9"/>
  <c r="K37" i="9"/>
  <c r="K12" i="9" s="1"/>
  <c r="K36" i="9"/>
  <c r="K35" i="9"/>
  <c r="K34" i="9"/>
  <c r="K20" i="9"/>
  <c r="K36" i="5"/>
  <c r="J36" i="5"/>
  <c r="H43" i="5"/>
  <c r="H42" i="5" s="1"/>
  <c r="H30" i="5"/>
  <c r="H58" i="5"/>
  <c r="H57" i="5" s="1"/>
  <c r="Q51" i="5"/>
  <c r="H39" i="5"/>
  <c r="H52" i="5"/>
  <c r="H51" i="5" s="1"/>
  <c r="H55" i="5"/>
  <c r="H54" i="5" s="1"/>
  <c r="H49" i="5"/>
  <c r="H48" i="5" s="1"/>
  <c r="H15" i="5"/>
  <c r="H25" i="5"/>
  <c r="H23" i="5" s="1"/>
  <c r="G34" i="9"/>
  <c r="G70" i="9"/>
  <c r="G76" i="9"/>
  <c r="G82" i="9"/>
  <c r="G90" i="9"/>
  <c r="G98" i="9"/>
  <c r="G117" i="9"/>
  <c r="G128" i="9"/>
  <c r="D106" i="9"/>
  <c r="D128" i="9"/>
  <c r="D70" i="9"/>
  <c r="D76" i="9"/>
  <c r="D90" i="9"/>
  <c r="D98" i="9"/>
  <c r="D117" i="9"/>
  <c r="D50" i="9"/>
  <c r="D47" i="9"/>
  <c r="D36" i="9"/>
  <c r="D66" i="9"/>
  <c r="H90" i="9"/>
  <c r="G66" i="9"/>
  <c r="G36" i="9"/>
  <c r="G48" i="9"/>
  <c r="H70" i="9"/>
  <c r="J98" i="9"/>
  <c r="I98" i="9"/>
  <c r="H98" i="9"/>
  <c r="D53" i="9"/>
  <c r="E66" i="9"/>
  <c r="E40" i="9"/>
  <c r="E34" i="9" s="1"/>
  <c r="E98" i="9"/>
  <c r="E70" i="9"/>
  <c r="E90" i="9"/>
  <c r="E76" i="9"/>
  <c r="E82" i="9"/>
  <c r="E106" i="9"/>
  <c r="E117" i="9"/>
  <c r="E128" i="9"/>
  <c r="E58" i="9"/>
  <c r="E51" i="9" s="1"/>
  <c r="I48" i="5"/>
  <c r="I39" i="5"/>
  <c r="I45" i="5"/>
  <c r="I24" i="5"/>
  <c r="I22" i="5" s="1"/>
  <c r="J50" i="9"/>
  <c r="I50" i="9"/>
  <c r="G50" i="9"/>
  <c r="F50" i="9"/>
  <c r="E37" i="9"/>
  <c r="E12" i="9" s="1"/>
  <c r="E67" i="9"/>
  <c r="F37" i="9"/>
  <c r="G37" i="9"/>
  <c r="H37" i="9"/>
  <c r="I37" i="9"/>
  <c r="J42" i="5"/>
  <c r="J54" i="5"/>
  <c r="J51" i="5"/>
  <c r="J48" i="5"/>
  <c r="J39" i="5"/>
  <c r="J45" i="5"/>
  <c r="O57" i="5"/>
  <c r="O45" i="5"/>
  <c r="N45" i="5"/>
  <c r="N9" i="5" s="1"/>
  <c r="M42" i="5"/>
  <c r="M51" i="5"/>
  <c r="M48" i="5"/>
  <c r="M39" i="5"/>
  <c r="M57" i="5"/>
  <c r="M45" i="5"/>
  <c r="M54" i="5"/>
  <c r="L42" i="5"/>
  <c r="L51" i="5"/>
  <c r="L48" i="5"/>
  <c r="L39" i="5"/>
  <c r="L57" i="5"/>
  <c r="L45" i="5"/>
  <c r="L54" i="5"/>
  <c r="K42" i="5"/>
  <c r="K51" i="5"/>
  <c r="K48" i="5"/>
  <c r="K39" i="5"/>
  <c r="K57" i="5"/>
  <c r="I15" i="5"/>
  <c r="J15" i="5"/>
  <c r="K15" i="5"/>
  <c r="I23" i="5"/>
  <c r="F40" i="9"/>
  <c r="F34" i="9" s="1"/>
  <c r="F58" i="9"/>
  <c r="F53" i="9" s="1"/>
  <c r="F46" i="9" s="1"/>
  <c r="F117" i="9"/>
  <c r="F106" i="9"/>
  <c r="F98" i="9"/>
  <c r="F90" i="9"/>
  <c r="F82" i="9"/>
  <c r="F76" i="9"/>
  <c r="F70" i="9"/>
  <c r="F128" i="9"/>
  <c r="H58" i="9"/>
  <c r="H53" i="9" s="1"/>
  <c r="H46" i="9" s="1"/>
  <c r="H117" i="9"/>
  <c r="H82" i="9"/>
  <c r="H76" i="9"/>
  <c r="H128" i="9"/>
  <c r="H34" i="9"/>
  <c r="I58" i="9"/>
  <c r="I53" i="9" s="1"/>
  <c r="I46" i="9" s="1"/>
  <c r="I70" i="9"/>
  <c r="I117" i="9"/>
  <c r="I90" i="9"/>
  <c r="I82" i="9"/>
  <c r="I76" i="9"/>
  <c r="I128" i="9"/>
  <c r="J58" i="9"/>
  <c r="J53" i="9" s="1"/>
  <c r="J46" i="9" s="1"/>
  <c r="J70" i="9"/>
  <c r="J82" i="9"/>
  <c r="J117" i="9"/>
  <c r="J90" i="9"/>
  <c r="J76" i="9"/>
  <c r="J128" i="9"/>
  <c r="J34" i="9"/>
  <c r="D35" i="9"/>
  <c r="D65" i="9"/>
  <c r="E35" i="9"/>
  <c r="E47" i="9"/>
  <c r="E65" i="9"/>
  <c r="F35" i="9"/>
  <c r="F47" i="9"/>
  <c r="F65" i="9"/>
  <c r="G35" i="9"/>
  <c r="G47" i="9"/>
  <c r="G65" i="9"/>
  <c r="H35" i="9"/>
  <c r="H47" i="9"/>
  <c r="H65" i="9"/>
  <c r="I35" i="9"/>
  <c r="I47" i="9"/>
  <c r="I65" i="9"/>
  <c r="J35" i="9"/>
  <c r="J47" i="9"/>
  <c r="J65" i="9"/>
  <c r="E48" i="9"/>
  <c r="F48" i="9"/>
  <c r="F66" i="9"/>
  <c r="H36" i="9"/>
  <c r="H48" i="9"/>
  <c r="H66" i="9"/>
  <c r="I36" i="9"/>
  <c r="I48" i="9"/>
  <c r="I66" i="9"/>
  <c r="J36" i="9"/>
  <c r="J48" i="9"/>
  <c r="J66" i="9"/>
  <c r="D18" i="9"/>
  <c r="D37" i="9"/>
  <c r="D67" i="9"/>
  <c r="F67" i="9"/>
  <c r="F12" i="9" s="1"/>
  <c r="G67" i="9"/>
  <c r="H67" i="9"/>
  <c r="I67" i="9"/>
  <c r="J37" i="9"/>
  <c r="J12" i="9" s="1"/>
  <c r="J67" i="9"/>
  <c r="F68" i="9"/>
  <c r="G68" i="9"/>
  <c r="H68" i="9"/>
  <c r="H38" i="9"/>
  <c r="I68" i="9"/>
  <c r="J68" i="9"/>
  <c r="J38" i="9"/>
  <c r="D20" i="9"/>
  <c r="D39" i="9"/>
  <c r="D69" i="9"/>
  <c r="E20" i="9"/>
  <c r="E39" i="9"/>
  <c r="E69" i="9"/>
  <c r="F20" i="9"/>
  <c r="F39" i="9"/>
  <c r="F69" i="9"/>
  <c r="G20" i="9"/>
  <c r="G39" i="9"/>
  <c r="G69" i="9"/>
  <c r="H20" i="9"/>
  <c r="H39" i="9"/>
  <c r="H69" i="9"/>
  <c r="I20" i="9"/>
  <c r="I39" i="9"/>
  <c r="I69" i="9"/>
  <c r="J20" i="9"/>
  <c r="J39" i="9"/>
  <c r="J69" i="9"/>
  <c r="J18" i="5"/>
  <c r="L15" i="5"/>
  <c r="M15" i="5"/>
  <c r="K18" i="5"/>
  <c r="L18" i="5"/>
  <c r="M18" i="5"/>
  <c r="N18" i="5"/>
  <c r="O18" i="5"/>
  <c r="J24" i="5"/>
  <c r="J22" i="5" s="1"/>
  <c r="K24" i="5"/>
  <c r="K22" i="5" s="1"/>
  <c r="L24" i="5"/>
  <c r="L22" i="5" s="1"/>
  <c r="M24" i="5"/>
  <c r="M22" i="5" s="1"/>
  <c r="J23" i="5"/>
  <c r="K23" i="5"/>
  <c r="L23" i="5"/>
  <c r="M23" i="5"/>
  <c r="J30" i="5"/>
  <c r="K30" i="5"/>
  <c r="L30" i="5"/>
  <c r="M30" i="5"/>
  <c r="I30" i="5"/>
  <c r="I54" i="5"/>
  <c r="I51" i="5"/>
  <c r="K45" i="5"/>
  <c r="I42" i="5"/>
  <c r="I57" i="5"/>
  <c r="J57" i="5"/>
  <c r="I34" i="9"/>
  <c r="I38" i="9"/>
  <c r="H24" i="5"/>
  <c r="D68" i="9" l="1"/>
  <c r="D64" i="9" s="1"/>
  <c r="H22" i="5"/>
  <c r="H10" i="9"/>
  <c r="H9" i="9" s="1"/>
  <c r="F14" i="9"/>
  <c r="D48" i="9"/>
  <c r="D11" i="9" s="1"/>
  <c r="I12" i="9"/>
  <c r="H12" i="9"/>
  <c r="J10" i="9"/>
  <c r="H14" i="9"/>
  <c r="D14" i="9"/>
  <c r="I10" i="9"/>
  <c r="I9" i="9" s="1"/>
  <c r="K64" i="9"/>
  <c r="D12" i="9"/>
  <c r="J64" i="9"/>
  <c r="I64" i="9"/>
  <c r="H64" i="9"/>
  <c r="F64" i="9"/>
  <c r="G64" i="9"/>
  <c r="D40" i="9"/>
  <c r="D34" i="9" s="1"/>
  <c r="M9" i="5"/>
  <c r="O9" i="5"/>
  <c r="E14" i="9"/>
  <c r="R20" i="5"/>
  <c r="E53" i="9"/>
  <c r="E46" i="9" s="1"/>
  <c r="D38" i="9"/>
  <c r="D46" i="9" l="1"/>
  <c r="D9" i="9" s="1"/>
  <c r="D10" i="9"/>
</calcChain>
</file>

<file path=xl/comments1.xml><?xml version="1.0" encoding="utf-8"?>
<comments xmlns="http://schemas.openxmlformats.org/spreadsheetml/2006/main">
  <authors>
    <author>Пользователь</author>
  </authors>
  <commentList>
    <comment ref="C111" authorId="0" shapeId="0">
      <text>
        <r>
          <rPr>
            <b/>
            <sz val="8"/>
            <color indexed="81"/>
            <rFont val="Tahoma"/>
            <charset val="204"/>
          </rPr>
          <t>Пользователь:</t>
        </r>
        <r>
          <rPr>
            <sz val="8"/>
            <color indexed="81"/>
            <rFont val="Tahoma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<sst xmlns="http://schemas.openxmlformats.org/spreadsheetml/2006/main" count="505" uniqueCount="189">
  <si>
    <t>Подпрограмма 1</t>
  </si>
  <si>
    <t>№
п/п</t>
  </si>
  <si>
    <t>Ед.
изм.</t>
  </si>
  <si>
    <t>2014 год</t>
  </si>
  <si>
    <t>2015 год</t>
  </si>
  <si>
    <t>2016 год</t>
  </si>
  <si>
    <t>2017 год</t>
  </si>
  <si>
    <t>2018 год</t>
  </si>
  <si>
    <t>2019 год</t>
  </si>
  <si>
    <t>%</t>
  </si>
  <si>
    <t>4</t>
  </si>
  <si>
    <t>да/нет</t>
  </si>
  <si>
    <t>да</t>
  </si>
  <si>
    <t>срок</t>
  </si>
  <si>
    <t>До начала очеред-ного финан-сового года</t>
  </si>
  <si>
    <t>Приложение 1</t>
  </si>
  <si>
    <t>Наименование показателя (индикатора)</t>
  </si>
  <si>
    <t>Приложение 3</t>
  </si>
  <si>
    <t>Статус</t>
  </si>
  <si>
    <t>Подпрограмма 3</t>
  </si>
  <si>
    <t>Основное мероприятие 3.1</t>
  </si>
  <si>
    <t xml:space="preserve">Код бюджетной классификации </t>
  </si>
  <si>
    <t xml:space="preserve">Основное мероприятие 4.1 </t>
  </si>
  <si>
    <t>Основное мероприятие 4. 2</t>
  </si>
  <si>
    <t xml:space="preserve">Основное мероприятие 4.3 </t>
  </si>
  <si>
    <t>Основное мероприятие 4. 4</t>
  </si>
  <si>
    <t xml:space="preserve">Основное мероприятие 4.5 </t>
  </si>
  <si>
    <t>Муниципаль-ная программа</t>
  </si>
  <si>
    <t>Муниципальное управление</t>
  </si>
  <si>
    <t>Основное мероприятие    2. 1</t>
  </si>
  <si>
    <t>един</t>
  </si>
  <si>
    <t>шт</t>
  </si>
  <si>
    <t>4.2.1</t>
  </si>
  <si>
    <t>4.3.1</t>
  </si>
  <si>
    <t>1.1.1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</si>
  <si>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</si>
  <si>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</si>
  <si>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</si>
  <si>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</si>
  <si>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</si>
  <si>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</si>
  <si>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</si>
  <si>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</si>
  <si>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>Подпрограмма 5.  «Развитие градостроительной  деятельности»</t>
  </si>
  <si>
    <t>Основное мероприятие 1.  Установление границ поселения</t>
  </si>
  <si>
    <t>100%</t>
  </si>
  <si>
    <t>Обмер и изготовление документации</t>
  </si>
  <si>
    <t>Доля протяженности автомобильных дорог общего пользования местного значения, в отношении которых произведен капитальный и текущий ремонт, к общей протяженности автомобильных дорог поселения общего пользования местного значения;</t>
  </si>
  <si>
    <t>Основное мероприятие 1.1 " Эффективное муниципальное управление."</t>
  </si>
  <si>
    <t>1.1.2</t>
  </si>
  <si>
    <t>1.1.3</t>
  </si>
  <si>
    <t xml:space="preserve"> Уровень исполнения плановых назначений по расходам на организацию муниципальной подпрограммы (содержание администрации)</t>
  </si>
  <si>
    <t>Уровень исполнения плановых назначений по расходам на организацию исполнения государственных полномочий  военно-учетного стола</t>
  </si>
  <si>
    <t>3. Уровень исполнения муниципальных полномочий передаваемых районного уровня за счет субвенции из районного бюджета</t>
  </si>
  <si>
    <t>Основное мероприятие 1.2 "Управление муниципальными финансами и муниципальным долгом."</t>
  </si>
  <si>
    <t>Своевременное внесение изменений в решение Совета народных депутатов  о бюджетном процессе в поселении в соответствии с требованиями действующего федерального и областного бюджетного законодательства.</t>
  </si>
  <si>
    <t>Соблюдение порядка и сроков разработки проекта бюджета поселения, установленных постановлением администрации района.</t>
  </si>
  <si>
    <t xml:space="preserve"> Составление и представление в Совет народных депутатов годового отчета об исполнении бюджета поселения в сроки, установленные бюджетным законодательством. </t>
  </si>
  <si>
    <t>Проведение публичных слушаний по проекту бюджета поселения на очередной финансовый год и плановый период и по годовому отчету об исполнении районного бюджета.</t>
  </si>
  <si>
    <t xml:space="preserve"> Объем просроченной кредиторской задолженности  бюджета поселения;</t>
  </si>
  <si>
    <t xml:space="preserve"> Муниципальный долг  к общему годовому объему доходов районного бюджета  без учета объема безвозмездных поступлений в финансовом году</t>
  </si>
  <si>
    <t>руб.</t>
  </si>
  <si>
    <t>0.0</t>
  </si>
  <si>
    <t>Финансовое обеспечение доплаты за выслугу лет к начисленной сумме доплат.</t>
  </si>
  <si>
    <t>Подпрограмма 2. "РАЗВИТИЕ КУЛЬТУРЫ"</t>
  </si>
  <si>
    <t>Основное мероприятие 1. Формирование многообразной и полноценной культурной жизни населения поселения</t>
  </si>
  <si>
    <t>Уровень исполнения плановых назначений по расходам на обеспечение деятельности учреждения культуры</t>
  </si>
  <si>
    <t>Достижение уровня среднемесячной заработной платы работников культуры к % среднемесячной заработной платы по экономике региона в соответствии с дорожной картой</t>
  </si>
  <si>
    <t>Подпрограмма 3  "Дорожное хозяйство"</t>
  </si>
  <si>
    <t>Организация и содержание мест захоронения</t>
  </si>
  <si>
    <t>Организация водоснабжения</t>
  </si>
  <si>
    <t>Организация газоснабжения</t>
  </si>
  <si>
    <t>Организация сбора и вывоза мусора;</t>
  </si>
  <si>
    <t>Основное мероприятие 4.6.</t>
  </si>
  <si>
    <t>Озеленение территории</t>
  </si>
  <si>
    <t>Основное мероприятие   4.7</t>
  </si>
  <si>
    <t>Обеспечение сохранности и ремонт военно-мемориальных объектов</t>
  </si>
  <si>
    <r>
      <t xml:space="preserve">                   Основное мероприятие 8.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 Благоустройство парка культуры и отдыха.</t>
    </r>
  </si>
  <si>
    <t>4.8..1</t>
  </si>
  <si>
    <t>Благоустройство парка культуры и отдыха</t>
  </si>
  <si>
    <t>Основное мероприятие   4.8</t>
  </si>
  <si>
    <t>бюджет поселения</t>
  </si>
  <si>
    <t xml:space="preserve">Основное мероприятие 2.1. </t>
  </si>
  <si>
    <t>Основное мероприятие 4.1.</t>
  </si>
  <si>
    <t>Основное мероприятие 4.2.</t>
  </si>
  <si>
    <t>Основное мероприятие 4.3.</t>
  </si>
  <si>
    <t>Основное мероприятие 4.4.</t>
  </si>
  <si>
    <t>Основное мероприятие 4.5.</t>
  </si>
  <si>
    <t>Основное мероприятие 4.7.</t>
  </si>
  <si>
    <t>беспечение сохранности и ремонт военно-мемориальных объектов</t>
  </si>
  <si>
    <t xml:space="preserve">Основное мероприятие 4.8. </t>
  </si>
  <si>
    <t>Наименование ответственного исполнителя, исполнителя - главного распорядителя средств районного бюджета (далее - ГРБС), наименование статей расходов</t>
  </si>
  <si>
    <t>районный бюджет</t>
  </si>
  <si>
    <t>безвозмездные поступления от юридических и физических лиц</t>
  </si>
  <si>
    <t>4.4.1</t>
  </si>
  <si>
    <t>4.5.1</t>
  </si>
  <si>
    <t>ответственный исполнитель</t>
  </si>
  <si>
    <t>исполнитель</t>
  </si>
  <si>
    <t>0 ,0</t>
  </si>
  <si>
    <t>0,0 </t>
  </si>
  <si>
    <t>Рост объема налоговых доходов местного  бюджета Костенского сельского   поселения, по сравнению с предыдущим годом (в сопоставимых условиях)</t>
  </si>
  <si>
    <t>всего</t>
  </si>
  <si>
    <t>в том числе по ГРБС:</t>
  </si>
  <si>
    <t>в том числе:</t>
  </si>
  <si>
    <t>Всего</t>
  </si>
  <si>
    <t>всего, в том числе:</t>
  </si>
  <si>
    <t>Источники ресурсного обеспечения</t>
  </si>
  <si>
    <t>Оценка расходов, тыс. руб.</t>
  </si>
  <si>
    <t>в том числе по годам реализации государственной программы</t>
  </si>
  <si>
    <t xml:space="preserve">федеральный бюджет </t>
  </si>
  <si>
    <t>областной бюджет</t>
  </si>
  <si>
    <t>местный бюджет</t>
  </si>
  <si>
    <t>В срок, установ-ленный администрацией района</t>
  </si>
  <si>
    <t>2020 год</t>
  </si>
  <si>
    <t xml:space="preserve">Основное мероприятие 1.1 </t>
  </si>
  <si>
    <t xml:space="preserve">Основное мероприятие 1.2 </t>
  </si>
  <si>
    <t>Подпрограмма 1. Муниципальное управление</t>
  </si>
  <si>
    <t>95%</t>
  </si>
  <si>
    <t>Доля исполнения расходных обязательств Совета народных депутатов от утвержденных</t>
  </si>
  <si>
    <t>Сведения 
о показателях (индикаторах) муниципальной программы   «Устойчивое развитие Костёнского сельского  поселения Хохольского муниципального района"</t>
  </si>
  <si>
    <t>Муниципальная программа  "Устойчивое развитие Костенского сельского  поселения Хохольского муниципального района"</t>
  </si>
  <si>
    <t>Рост количества культурно-просветительских мероприятий, проведенных организациями культуры, по сравнению с предыдущим годом</t>
  </si>
  <si>
    <t>Рост количества посещений организаций культуры по отношению к предыдущему году</t>
  </si>
  <si>
    <t>Основное мероприятие 2.1.</t>
  </si>
  <si>
    <t>Основное мероприятие 2.2.</t>
  </si>
  <si>
    <t xml:space="preserve"> 3.1.1 </t>
  </si>
  <si>
    <t> %</t>
  </si>
  <si>
    <t>Значения показателей</t>
  </si>
  <si>
    <t xml:space="preserve">Основное мероприятие 1« Формирование муниципального дорожного  фонда и использование средств дорожного фонда.»
</t>
  </si>
  <si>
    <t xml:space="preserve"> Исполнение плана мероприятий утвержденных за счет муниципального дорожного фонда</t>
  </si>
  <si>
    <t xml:space="preserve">     Основное мероприятие 2.   «Развитие и содержание дорожного хозяйства поселения»</t>
  </si>
  <si>
    <t xml:space="preserve"> 3.2.1</t>
  </si>
  <si>
    <t xml:space="preserve"> 3.2.2</t>
  </si>
  <si>
    <t>Доля автомобильных дорог общего пользования местного значения, не соответствующих нормативным требованиям</t>
  </si>
  <si>
    <t>Доля автомобильных дорог общего пользования местного значения, в отношении которых произведен ремонт</t>
  </si>
  <si>
    <t>Подпрограмма 4.  «Развитие жилищно-коммунального хозяйства и благоустройства»</t>
  </si>
  <si>
    <t xml:space="preserve"> Достижение Индекса освещенности улиц поселений</t>
  </si>
  <si>
    <t>&gt;=</t>
  </si>
  <si>
    <t>Расчистка, обустройство , содержание мест захоронения.</t>
  </si>
  <si>
    <t>Основное мероприятие 1.  Организация освещения улиц</t>
  </si>
  <si>
    <t>Основное мероприятие 2.  Организация и содержание мест захоронения</t>
  </si>
  <si>
    <t xml:space="preserve"> Доля домовладений, подключенных к центральному водоснабжению</t>
  </si>
  <si>
    <t>Основное мероприятие 3. Организация водоснабжения</t>
  </si>
  <si>
    <t>Основное мероприятие 4. Организация газоснабжения</t>
  </si>
  <si>
    <t>Основное мероприятие 5. Организация сбора и вывоза мусора;</t>
  </si>
  <si>
    <t xml:space="preserve"> Уровень газификации домовладений природным газом</t>
  </si>
  <si>
    <t xml:space="preserve"> Наличие заключенных договоров с поставщиками услуг по сбору, вывозу и утилизации твердых бытовых отходов</t>
  </si>
  <si>
    <t>Количество установленных контейнеров ТБО.</t>
  </si>
  <si>
    <t>4.5.2</t>
  </si>
  <si>
    <t>Основное мероприятие 6. Озеленение территории</t>
  </si>
  <si>
    <t>Количество высаженных деревьев</t>
  </si>
  <si>
    <t>Основное мероприятие 7. Обеспечение сохранности и ремонт военно-мемориальных объектов</t>
  </si>
  <si>
    <t>4.6.1</t>
  </si>
  <si>
    <t>Ремонт и благоустройство воинских захоронений</t>
  </si>
  <si>
    <t>4.7.1</t>
  </si>
  <si>
    <t>Расходы  бюджета поселения по годам реализации муниципальной программы 
(тыс. руб.), годы</t>
  </si>
  <si>
    <t>Эффективное муниципальное управление</t>
  </si>
  <si>
    <t>Управление муниципальными финансами и муниципальным долгом."</t>
  </si>
  <si>
    <t>РАЗВИТИЕ КУЛЬТУРЫ</t>
  </si>
  <si>
    <t>Формирование многообразной и полноценной культурной жизни населения поселения</t>
  </si>
  <si>
    <t>Дорожное хозяйство</t>
  </si>
  <si>
    <t>Формирование муниципального дорожного  фонда и использование средств дорожного фонда</t>
  </si>
  <si>
    <t>Развитие и содержание дорожного хозяйства поселения»</t>
  </si>
  <si>
    <t>Развитие жилищно-коммунального хозяйства и благоустройства</t>
  </si>
  <si>
    <t>Организация освещения улиц</t>
  </si>
  <si>
    <t xml:space="preserve">Наименование государственной программы, подпрограммы, основного мероприятия </t>
  </si>
  <si>
    <t>ГРБС</t>
  </si>
  <si>
    <t>Рз
Пр</t>
  </si>
  <si>
    <t>ЦСР</t>
  </si>
  <si>
    <t>ВР</t>
  </si>
  <si>
    <t>Подпрограмма 2</t>
  </si>
  <si>
    <r>
      <t xml:space="preserve">       </t>
    </r>
    <r>
      <rPr>
        <sz val="11"/>
        <rFont val="Times New Roman"/>
        <family val="1"/>
        <charset val="204"/>
      </rPr>
      <t>Организация газоснабжения</t>
    </r>
  </si>
  <si>
    <t>Подпрограмма 4</t>
  </si>
  <si>
    <t>4.1.1</t>
  </si>
  <si>
    <t>2.1.1</t>
  </si>
  <si>
    <t>2.1.2</t>
  </si>
  <si>
    <t>2021год</t>
  </si>
  <si>
    <t>Основное мероприятие 4.9</t>
  </si>
  <si>
    <t>Основное мероприятие 4.10</t>
  </si>
  <si>
    <t>Прочие мероприятия по благоустройству</t>
  </si>
  <si>
    <t>МБУК "ХОХОЛЬСКАЯ ЦРКТ"</t>
  </si>
  <si>
    <t>Приложение № 2</t>
  </si>
  <si>
    <t>Устойчивое развитие Борщевского сельского  поселения Хохольского муниципального района</t>
  </si>
  <si>
    <t>Администрация Борщевского сельского поселения</t>
  </si>
  <si>
    <t>Переселение граждан из аварийного жилищного фонда</t>
  </si>
  <si>
    <t xml:space="preserve">Расходы бюджета Борщевского сельского  поселения Хохольского муниципального района на реализацию 
 программы "Устойчивое развитие Борщевског сельского  поселения Хохольского муниципального района", с учетом изменений 
 </t>
  </si>
  <si>
    <t xml:space="preserve">Финансовое обеспечение и прогнозная (справочная) оценка расходов   бюджета Борщевского сельского  поселения  Хохольского муниципального района на реализацию  муниципальной программы "Устойчивое развитие Костёнского сельского  поселения Хохольского муниципального района" </t>
  </si>
  <si>
    <t>Устойчивое развитие Борщевского сельского поселения Хохольского муниципального района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</si>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</sst>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 ;[Red]\-#,##0.0\ "/>
    <numFmt numFmtId="165" formatCode="0.0"/>
  </numFmts>
  <fonts count="20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Times New Roman"/>
      <family val="1"/>
      <charset val="204"/>
    </font>
    <font>
      <sz val="11"/>
      <name val="Arial Cyr"/>
      <charset val="204"/>
    </font>
    <font>
      <sz val="8"/>
      <color indexed="81"/>
      <name val="Tahoma"/>
      <charset val="204"/>
    </font>
    <font>
      <b/>
      <sz val="8"/>
      <color indexed="81"/>
      <name val="Tahoma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9" fillId="0" borderId="0"/>
    <xf numFmtId="9" fontId="8" fillId="0" borderId="0" applyFont="0" applyFill="0" applyBorder="0" applyAlignment="0" applyProtection="0"/>
  </cellStyleXfs>
  <cellXfs count="305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vertical="top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/>
    <xf numFmtId="0" fontId="4" fillId="0" borderId="0" xfId="0" applyFont="1" applyFill="1" applyAlignment="1">
      <alignment vertic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2" fillId="0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0" xfId="0" applyFont="1" applyAlignment="1">
      <alignment horizontal="right"/>
    </xf>
    <xf numFmtId="164" fontId="3" fillId="0" borderId="1" xfId="0" applyNumberFormat="1" applyFont="1" applyFill="1" applyBorder="1" applyAlignment="1">
      <alignment horizontal="right" wrapText="1"/>
    </xf>
    <xf numFmtId="164" fontId="3" fillId="0" borderId="1" xfId="0" applyNumberFormat="1" applyFont="1" applyBorder="1" applyAlignment="1">
      <alignment horizontal="right"/>
    </xf>
    <xf numFmtId="0" fontId="0" fillId="0" borderId="1" xfId="0" applyBorder="1"/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center" vertical="top" wrapText="1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Border="1"/>
    <xf numFmtId="0" fontId="2" fillId="0" borderId="1" xfId="0" applyFont="1" applyBorder="1" applyAlignment="1">
      <alignment horizont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vertical="center" wrapText="1"/>
    </xf>
    <xf numFmtId="0" fontId="10" fillId="0" borderId="0" xfId="0" applyFont="1" applyAlignment="1">
      <alignment horizontal="justify" vertical="top"/>
    </xf>
    <xf numFmtId="0" fontId="1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vertical="center" wrapText="1"/>
    </xf>
    <xf numFmtId="9" fontId="2" fillId="0" borderId="1" xfId="0" applyNumberFormat="1" applyFont="1" applyFill="1" applyBorder="1"/>
    <xf numFmtId="0" fontId="7" fillId="0" borderId="1" xfId="0" applyFont="1" applyBorder="1" applyAlignment="1">
      <alignment horizontal="center" wrapText="1"/>
    </xf>
    <xf numFmtId="9" fontId="2" fillId="0" borderId="1" xfId="0" applyNumberFormat="1" applyFont="1" applyFill="1" applyBorder="1" applyAlignment="1">
      <alignment vertical="center"/>
    </xf>
    <xf numFmtId="165" fontId="2" fillId="0" borderId="1" xfId="2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7" fillId="0" borderId="1" xfId="0" applyFont="1" applyFill="1" applyBorder="1" applyAlignment="1">
      <alignment horizontal="center" vertical="justify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justify"/>
    </xf>
    <xf numFmtId="0" fontId="2" fillId="0" borderId="1" xfId="0" applyFont="1" applyBorder="1" applyAlignment="1">
      <alignment vertical="justify"/>
    </xf>
    <xf numFmtId="0" fontId="2" fillId="0" borderId="0" xfId="0" applyFont="1" applyAlignment="1">
      <alignment horizontal="justify"/>
    </xf>
    <xf numFmtId="14" fontId="2" fillId="0" borderId="1" xfId="0" applyNumberFormat="1" applyFont="1" applyBorder="1" applyAlignment="1">
      <alignment wrapText="1"/>
    </xf>
    <xf numFmtId="0" fontId="12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/>
    </xf>
    <xf numFmtId="164" fontId="12" fillId="0" borderId="1" xfId="0" applyNumberFormat="1" applyFont="1" applyBorder="1" applyAlignment="1">
      <alignment horizontal="right" wrapText="1"/>
    </xf>
    <xf numFmtId="49" fontId="3" fillId="2" borderId="1" xfId="0" applyNumberFormat="1" applyFont="1" applyFill="1" applyBorder="1" applyAlignment="1">
      <alignment horizontal="left" vertical="top" wrapText="1"/>
    </xf>
    <xf numFmtId="0" fontId="13" fillId="0" borderId="1" xfId="0" applyFont="1" applyBorder="1"/>
    <xf numFmtId="0" fontId="3" fillId="0" borderId="1" xfId="0" applyFont="1" applyBorder="1" applyAlignment="1">
      <alignment horizontal="right" wrapText="1"/>
    </xf>
    <xf numFmtId="0" fontId="3" fillId="0" borderId="1" xfId="0" applyFont="1" applyBorder="1" applyAlignment="1">
      <alignment horizontal="center" wrapText="1"/>
    </xf>
    <xf numFmtId="0" fontId="3" fillId="0" borderId="3" xfId="0" applyFont="1" applyBorder="1" applyAlignment="1">
      <alignment horizontal="left" wrapText="1"/>
    </xf>
    <xf numFmtId="49" fontId="3" fillId="0" borderId="3" xfId="0" applyNumberFormat="1" applyFont="1" applyFill="1" applyBorder="1" applyAlignment="1">
      <alignment horizontal="left" wrapText="1"/>
    </xf>
    <xf numFmtId="0" fontId="12" fillId="0" borderId="3" xfId="0" applyFont="1" applyBorder="1" applyAlignment="1">
      <alignment horizontal="left" wrapText="1"/>
    </xf>
    <xf numFmtId="0" fontId="3" fillId="0" borderId="6" xfId="0" applyFont="1" applyBorder="1" applyAlignment="1">
      <alignment horizontal="right" wrapText="1"/>
    </xf>
    <xf numFmtId="49" fontId="16" fillId="0" borderId="1" xfId="0" applyNumberFormat="1" applyFont="1" applyFill="1" applyBorder="1" applyAlignment="1">
      <alignment horizontal="left" wrapText="1"/>
    </xf>
    <xf numFmtId="0" fontId="7" fillId="0" borderId="1" xfId="0" applyFont="1" applyBorder="1" applyAlignment="1">
      <alignment horizontal="center"/>
    </xf>
    <xf numFmtId="4" fontId="2" fillId="0" borderId="1" xfId="0" applyNumberFormat="1" applyFont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5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right" wrapText="1"/>
    </xf>
    <xf numFmtId="164" fontId="18" fillId="0" borderId="1" xfId="0" applyNumberFormat="1" applyFont="1" applyBorder="1" applyAlignment="1">
      <alignment horizontal="right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wrapText="1"/>
    </xf>
    <xf numFmtId="0" fontId="7" fillId="0" borderId="1" xfId="0" applyFont="1" applyFill="1" applyBorder="1" applyAlignment="1">
      <alignment horizontal="center" vertical="top"/>
    </xf>
    <xf numFmtId="0" fontId="7" fillId="0" borderId="3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/>
    </xf>
    <xf numFmtId="9" fontId="7" fillId="0" borderId="3" xfId="0" applyNumberFormat="1" applyFont="1" applyFill="1" applyBorder="1" applyAlignment="1">
      <alignment horizontal="center" vertical="center" wrapText="1"/>
    </xf>
    <xf numFmtId="9" fontId="2" fillId="0" borderId="9" xfId="0" applyNumberFormat="1" applyFont="1" applyFill="1" applyBorder="1" applyAlignment="1">
      <alignment horizontal="center" vertical="center"/>
    </xf>
    <xf numFmtId="9" fontId="2" fillId="0" borderId="3" xfId="0" applyNumberFormat="1" applyFont="1" applyFill="1" applyBorder="1" applyAlignment="1">
      <alignment horizontal="center" vertical="center" wrapText="1"/>
    </xf>
    <xf numFmtId="9" fontId="2" fillId="0" borderId="9" xfId="0" applyNumberFormat="1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165" fontId="2" fillId="0" borderId="3" xfId="2" applyNumberFormat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wrapText="1"/>
    </xf>
    <xf numFmtId="0" fontId="11" fillId="0" borderId="3" xfId="0" applyFont="1" applyBorder="1"/>
    <xf numFmtId="0" fontId="2" fillId="0" borderId="3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/>
    <xf numFmtId="0" fontId="2" fillId="0" borderId="0" xfId="0" applyFont="1" applyBorder="1" applyAlignment="1">
      <alignment horizontal="center"/>
    </xf>
    <xf numFmtId="0" fontId="2" fillId="0" borderId="17" xfId="0" applyFont="1" applyBorder="1"/>
    <xf numFmtId="0" fontId="2" fillId="0" borderId="18" xfId="0" applyFont="1" applyBorder="1"/>
    <xf numFmtId="0" fontId="2" fillId="0" borderId="18" xfId="0" applyFont="1" applyBorder="1" applyAlignment="1">
      <alignment horizontal="center"/>
    </xf>
    <xf numFmtId="0" fontId="2" fillId="0" borderId="12" xfId="0" applyFont="1" applyBorder="1"/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0" fontId="7" fillId="0" borderId="1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" fontId="2" fillId="0" borderId="0" xfId="0" applyNumberFormat="1" applyFont="1"/>
    <xf numFmtId="0" fontId="2" fillId="0" borderId="19" xfId="0" applyFont="1" applyBorder="1"/>
    <xf numFmtId="0" fontId="2" fillId="0" borderId="20" xfId="0" applyFont="1" applyBorder="1"/>
    <xf numFmtId="0" fontId="2" fillId="0" borderId="0" xfId="0" applyFont="1" applyAlignment="1">
      <alignment horizontal="center"/>
    </xf>
    <xf numFmtId="164" fontId="6" fillId="3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right" wrapText="1"/>
    </xf>
    <xf numFmtId="2" fontId="3" fillId="3" borderId="1" xfId="0" applyNumberFormat="1" applyFont="1" applyFill="1" applyBorder="1" applyAlignment="1">
      <alignment horizontal="center" vertical="center" wrapText="1"/>
    </xf>
    <xf numFmtId="164" fontId="18" fillId="3" borderId="1" xfId="0" applyNumberFormat="1" applyFont="1" applyFill="1" applyBorder="1" applyAlignment="1">
      <alignment horizontal="right" wrapText="1"/>
    </xf>
    <xf numFmtId="164" fontId="3" fillId="3" borderId="1" xfId="0" applyNumberFormat="1" applyFont="1" applyFill="1" applyBorder="1" applyAlignment="1">
      <alignment horizontal="right" wrapText="1"/>
    </xf>
    <xf numFmtId="0" fontId="13" fillId="3" borderId="1" xfId="0" applyFont="1" applyFill="1" applyBorder="1"/>
    <xf numFmtId="0" fontId="3" fillId="3" borderId="1" xfId="0" applyFont="1" applyFill="1" applyBorder="1" applyAlignment="1">
      <alignment horizontal="right" wrapText="1"/>
    </xf>
    <xf numFmtId="0" fontId="3" fillId="3" borderId="1" xfId="0" applyFont="1" applyFill="1" applyBorder="1" applyAlignment="1">
      <alignment horizontal="center" wrapText="1"/>
    </xf>
    <xf numFmtId="0" fontId="3" fillId="3" borderId="6" xfId="0" applyFont="1" applyFill="1" applyBorder="1" applyAlignment="1">
      <alignment horizontal="right" wrapText="1"/>
    </xf>
    <xf numFmtId="0" fontId="7" fillId="0" borderId="22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0" xfId="0" applyFont="1" applyBorder="1" applyAlignment="1">
      <alignment horizontal="center" wrapText="1"/>
    </xf>
    <xf numFmtId="0" fontId="7" fillId="0" borderId="6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/>
    </xf>
    <xf numFmtId="165" fontId="3" fillId="3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wrapText="1"/>
    </xf>
    <xf numFmtId="165" fontId="13" fillId="0" borderId="1" xfId="0" applyNumberFormat="1" applyFont="1" applyBorder="1"/>
    <xf numFmtId="165" fontId="3" fillId="3" borderId="1" xfId="0" applyNumberFormat="1" applyFont="1" applyFill="1" applyBorder="1" applyAlignment="1">
      <alignment horizontal="center" wrapText="1"/>
    </xf>
    <xf numFmtId="165" fontId="13" fillId="3" borderId="1" xfId="0" applyNumberFormat="1" applyFont="1" applyFill="1" applyBorder="1"/>
    <xf numFmtId="165" fontId="3" fillId="0" borderId="1" xfId="0" applyNumberFormat="1" applyFont="1" applyBorder="1" applyAlignment="1">
      <alignment horizontal="right" wrapText="1"/>
    </xf>
    <xf numFmtId="165" fontId="3" fillId="3" borderId="1" xfId="0" applyNumberFormat="1" applyFont="1" applyFill="1" applyBorder="1" applyAlignment="1">
      <alignment horizontal="right" wrapText="1"/>
    </xf>
    <xf numFmtId="165" fontId="13" fillId="3" borderId="1" xfId="0" applyNumberFormat="1" applyFont="1" applyFill="1" applyBorder="1" applyAlignment="1">
      <alignment horizontal="center"/>
    </xf>
    <xf numFmtId="0" fontId="2" fillId="0" borderId="0" xfId="0" applyFont="1" applyAlignment="1"/>
    <xf numFmtId="0" fontId="0" fillId="0" borderId="0" xfId="0" applyAlignment="1"/>
    <xf numFmtId="0" fontId="0" fillId="0" borderId="10" xfId="0" applyBorder="1" applyAlignment="1"/>
    <xf numFmtId="0" fontId="7" fillId="0" borderId="11" xfId="0" applyFont="1" applyFill="1" applyBorder="1" applyAlignment="1">
      <alignment horizontal="center" vertical="top" wrapText="1"/>
    </xf>
    <xf numFmtId="0" fontId="7" fillId="0" borderId="9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0" xfId="0" applyFont="1" applyAlignment="1">
      <alignment horizontal="center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/>
    </xf>
    <xf numFmtId="0" fontId="7" fillId="0" borderId="11" xfId="0" applyFont="1" applyFill="1" applyBorder="1" applyAlignment="1">
      <alignment horizontal="center" vertical="top"/>
    </xf>
    <xf numFmtId="0" fontId="2" fillId="0" borderId="9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top"/>
    </xf>
    <xf numFmtId="0" fontId="7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9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wrapText="1"/>
    </xf>
    <xf numFmtId="0" fontId="2" fillId="0" borderId="22" xfId="0" applyFont="1" applyBorder="1" applyAlignment="1">
      <alignment horizontal="left" vertical="top" wrapText="1"/>
    </xf>
    <xf numFmtId="0" fontId="2" fillId="0" borderId="23" xfId="0" applyFont="1" applyBorder="1" applyAlignment="1">
      <alignment horizontal="left" vertical="top" wrapText="1"/>
    </xf>
    <xf numFmtId="0" fontId="2" fillId="0" borderId="24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7" fillId="0" borderId="22" xfId="0" applyFont="1" applyBorder="1" applyAlignment="1">
      <alignment horizontal="left" vertical="top" wrapText="1"/>
    </xf>
    <xf numFmtId="0" fontId="7" fillId="0" borderId="23" xfId="0" applyFont="1" applyBorder="1" applyAlignment="1">
      <alignment horizontal="left" vertical="top" wrapText="1"/>
    </xf>
    <xf numFmtId="0" fontId="7" fillId="0" borderId="24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7" fillId="0" borderId="2" xfId="1" applyFont="1" applyBorder="1" applyAlignment="1">
      <alignment horizontal="left" vertical="top" wrapText="1"/>
    </xf>
    <xf numFmtId="0" fontId="7" fillId="0" borderId="1" xfId="1" applyFont="1" applyBorder="1" applyAlignment="1">
      <alignment horizontal="left" vertical="top" wrapText="1"/>
    </xf>
    <xf numFmtId="0" fontId="2" fillId="0" borderId="22" xfId="1" applyFont="1" applyBorder="1" applyAlignment="1">
      <alignment horizontal="left" vertical="top" wrapText="1"/>
    </xf>
    <xf numFmtId="0" fontId="2" fillId="0" borderId="23" xfId="1" applyFont="1" applyBorder="1" applyAlignment="1">
      <alignment horizontal="left" vertical="top" wrapText="1"/>
    </xf>
    <xf numFmtId="0" fontId="2" fillId="0" borderId="24" xfId="1" applyFont="1" applyBorder="1" applyAlignment="1">
      <alignment horizontal="left" vertical="top" wrapText="1"/>
    </xf>
    <xf numFmtId="0" fontId="2" fillId="0" borderId="6" xfId="1" applyFont="1" applyBorder="1" applyAlignment="1">
      <alignment horizontal="left" vertical="top" wrapText="1"/>
    </xf>
    <xf numFmtId="0" fontId="2" fillId="0" borderId="5" xfId="1" applyFont="1" applyBorder="1" applyAlignment="1">
      <alignment horizontal="left" vertical="top" wrapText="1"/>
    </xf>
    <xf numFmtId="0" fontId="2" fillId="0" borderId="8" xfId="1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5" fillId="0" borderId="2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center" wrapText="1"/>
    </xf>
    <xf numFmtId="0" fontId="2" fillId="0" borderId="18" xfId="0" applyFont="1" applyBorder="1" applyAlignment="1">
      <alignment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left" vertical="center" wrapText="1"/>
    </xf>
    <xf numFmtId="0" fontId="7" fillId="0" borderId="23" xfId="0" applyFont="1" applyBorder="1" applyAlignment="1">
      <alignment horizontal="left" vertical="center" wrapText="1"/>
    </xf>
    <xf numFmtId="0" fontId="7" fillId="0" borderId="2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2" fillId="0" borderId="23" xfId="0" applyFont="1" applyBorder="1" applyAlignment="1">
      <alignment horizontal="left"/>
    </xf>
    <xf numFmtId="0" fontId="2" fillId="0" borderId="24" xfId="0" applyFont="1" applyBorder="1" applyAlignment="1">
      <alignment horizontal="left"/>
    </xf>
    <xf numFmtId="0" fontId="2" fillId="0" borderId="12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0" fontId="2" fillId="0" borderId="2" xfId="1" applyFont="1" applyBorder="1" applyAlignment="1">
      <alignment horizontal="left" vertical="top" wrapText="1"/>
    </xf>
    <xf numFmtId="0" fontId="2" fillId="0" borderId="1" xfId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wrapText="1"/>
    </xf>
    <xf numFmtId="0" fontId="3" fillId="3" borderId="6" xfId="0" applyFont="1" applyFill="1" applyBorder="1" applyAlignment="1">
      <alignment horizontal="center" wrapText="1"/>
    </xf>
    <xf numFmtId="0" fontId="3" fillId="3" borderId="5" xfId="0" applyFont="1" applyFill="1" applyBorder="1" applyAlignment="1">
      <alignment horizontal="center" wrapText="1"/>
    </xf>
    <xf numFmtId="0" fontId="3" fillId="3" borderId="8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3" fillId="0" borderId="6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6" xfId="1" applyFont="1" applyBorder="1" applyAlignment="1">
      <alignment horizontal="center" vertical="top" wrapText="1"/>
    </xf>
    <xf numFmtId="0" fontId="3" fillId="0" borderId="5" xfId="1" applyFont="1" applyBorder="1" applyAlignment="1">
      <alignment horizontal="center" vertical="top" wrapText="1"/>
    </xf>
    <xf numFmtId="0" fontId="3" fillId="0" borderId="8" xfId="1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49" fontId="17" fillId="0" borderId="6" xfId="0" applyNumberFormat="1" applyFont="1" applyFill="1" applyBorder="1" applyAlignment="1">
      <alignment horizontal="center" wrapText="1"/>
    </xf>
    <xf numFmtId="49" fontId="17" fillId="0" borderId="5" xfId="0" applyNumberFormat="1" applyFont="1" applyFill="1" applyBorder="1" applyAlignment="1">
      <alignment horizontal="center" wrapText="1"/>
    </xf>
    <xf numFmtId="49" fontId="17" fillId="0" borderId="8" xfId="0" applyNumberFormat="1" applyFont="1" applyFill="1" applyBorder="1" applyAlignment="1">
      <alignment horizontal="center" wrapText="1"/>
    </xf>
    <xf numFmtId="49" fontId="16" fillId="0" borderId="6" xfId="0" applyNumberFormat="1" applyFont="1" applyFill="1" applyBorder="1" applyAlignment="1">
      <alignment horizontal="center" wrapText="1"/>
    </xf>
    <xf numFmtId="49" fontId="16" fillId="0" borderId="5" xfId="0" applyNumberFormat="1" applyFont="1" applyFill="1" applyBorder="1" applyAlignment="1">
      <alignment horizontal="center" wrapText="1"/>
    </xf>
    <xf numFmtId="49" fontId="16" fillId="0" borderId="8" xfId="0" applyNumberFormat="1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8" xfId="0" applyFont="1" applyFill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49" fontId="16" fillId="0" borderId="13" xfId="0" applyNumberFormat="1" applyFont="1" applyFill="1" applyBorder="1" applyAlignment="1">
      <alignment horizontal="center" wrapText="1"/>
    </xf>
    <xf numFmtId="49" fontId="16" fillId="0" borderId="14" xfId="0" applyNumberFormat="1" applyFont="1" applyFill="1" applyBorder="1" applyAlignment="1">
      <alignment horizontal="center" wrapText="1"/>
    </xf>
    <xf numFmtId="49" fontId="16" fillId="0" borderId="15" xfId="0" applyNumberFormat="1" applyFont="1" applyFill="1" applyBorder="1" applyAlignment="1">
      <alignment horizontal="center" wrapText="1"/>
    </xf>
    <xf numFmtId="49" fontId="3" fillId="0" borderId="13" xfId="0" applyNumberFormat="1" applyFont="1" applyFill="1" applyBorder="1" applyAlignment="1">
      <alignment horizontal="center" wrapText="1"/>
    </xf>
    <xf numFmtId="49" fontId="3" fillId="0" borderId="14" xfId="0" applyNumberFormat="1" applyFont="1" applyFill="1" applyBorder="1" applyAlignment="1">
      <alignment horizontal="center" wrapText="1"/>
    </xf>
    <xf numFmtId="49" fontId="3" fillId="0" borderId="8" xfId="0" applyNumberFormat="1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0" fontId="5" fillId="0" borderId="0" xfId="0" applyFont="1" applyFill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12" fillId="0" borderId="1" xfId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top" wrapText="1"/>
    </xf>
    <xf numFmtId="0" fontId="6" fillId="0" borderId="5" xfId="1" applyFont="1" applyBorder="1" applyAlignment="1">
      <alignment horizontal="center" vertical="top" wrapText="1"/>
    </xf>
    <xf numFmtId="0" fontId="6" fillId="0" borderId="8" xfId="1" applyFont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165" fontId="7" fillId="4" borderId="1" xfId="0" applyNumberFormat="1" applyFont="1" applyFill="1" applyBorder="1" applyAlignment="1">
      <alignment horizontal="center" vertical="center"/>
    </xf>
    <xf numFmtId="4" fontId="7" fillId="4" borderId="1" xfId="0" applyNumberFormat="1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1" xfId="0" applyFont="1" applyFill="1" applyBorder="1"/>
    <xf numFmtId="165" fontId="2" fillId="4" borderId="1" xfId="0" applyNumberFormat="1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2" fontId="2" fillId="4" borderId="1" xfId="0" applyNumberFormat="1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 wrapText="1"/>
    </xf>
    <xf numFmtId="165" fontId="2" fillId="4" borderId="7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/>
    </xf>
    <xf numFmtId="2" fontId="2" fillId="4" borderId="1" xfId="0" applyNumberFormat="1" applyFont="1" applyFill="1" applyBorder="1" applyAlignment="1">
      <alignment horizontal="center"/>
    </xf>
    <xf numFmtId="165" fontId="2" fillId="4" borderId="1" xfId="0" applyNumberFormat="1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right" wrapText="1"/>
    </xf>
    <xf numFmtId="2" fontId="2" fillId="4" borderId="1" xfId="0" applyNumberFormat="1" applyFont="1" applyFill="1" applyBorder="1" applyAlignment="1">
      <alignment horizontal="center" vertical="center" wrapText="1"/>
    </xf>
    <xf numFmtId="2" fontId="2" fillId="4" borderId="7" xfId="0" applyNumberFormat="1" applyFont="1" applyFill="1" applyBorder="1" applyAlignment="1">
      <alignment horizontal="center" vertical="center" wrapText="1"/>
    </xf>
    <xf numFmtId="2" fontId="2" fillId="4" borderId="7" xfId="0" applyNumberFormat="1" applyFont="1" applyFill="1" applyBorder="1" applyAlignment="1">
      <alignment horizontal="center" vertical="center"/>
    </xf>
    <xf numFmtId="0" fontId="2" fillId="4" borderId="0" xfId="0" applyFont="1" applyFill="1" applyBorder="1"/>
    <xf numFmtId="0" fontId="2" fillId="4" borderId="0" xfId="0" applyFont="1" applyFill="1" applyBorder="1" applyAlignment="1">
      <alignment horizontal="center"/>
    </xf>
    <xf numFmtId="0" fontId="2" fillId="4" borderId="1" xfId="1" applyFont="1" applyFill="1" applyBorder="1" applyAlignment="1">
      <alignment wrapText="1"/>
    </xf>
    <xf numFmtId="4" fontId="2" fillId="4" borderId="1" xfId="0" applyNumberFormat="1" applyFont="1" applyFill="1" applyBorder="1" applyAlignment="1">
      <alignment horizontal="center"/>
    </xf>
    <xf numFmtId="4" fontId="2" fillId="4" borderId="7" xfId="0" applyNumberFormat="1" applyFont="1" applyFill="1" applyBorder="1" applyAlignment="1">
      <alignment horizontal="center"/>
    </xf>
    <xf numFmtId="4" fontId="2" fillId="4" borderId="1" xfId="1" applyNumberFormat="1" applyFont="1" applyFill="1" applyBorder="1" applyAlignment="1">
      <alignment horizontal="center" wrapText="1"/>
    </xf>
    <xf numFmtId="4" fontId="2" fillId="4" borderId="7" xfId="1" applyNumberFormat="1" applyFont="1" applyFill="1" applyBorder="1" applyAlignment="1">
      <alignment horizontal="center" wrapText="1"/>
    </xf>
    <xf numFmtId="2" fontId="2" fillId="4" borderId="7" xfId="0" applyNumberFormat="1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4" borderId="9" xfId="0" applyFont="1" applyFill="1" applyBorder="1" applyAlignment="1">
      <alignment horizontal="center"/>
    </xf>
    <xf numFmtId="0" fontId="2" fillId="4" borderId="16" xfId="0" applyFont="1" applyFill="1" applyBorder="1" applyAlignment="1">
      <alignment horizontal="center"/>
    </xf>
    <xf numFmtId="0" fontId="2" fillId="4" borderId="20" xfId="0" applyFont="1" applyFill="1" applyBorder="1"/>
    <xf numFmtId="0" fontId="2" fillId="4" borderId="20" xfId="0" applyFont="1" applyFill="1" applyBorder="1" applyAlignment="1">
      <alignment horizontal="center"/>
    </xf>
    <xf numFmtId="0" fontId="2" fillId="4" borderId="20" xfId="0" applyFont="1" applyFill="1" applyBorder="1" applyAlignment="1">
      <alignment horizontal="right"/>
    </xf>
    <xf numFmtId="0" fontId="2" fillId="4" borderId="21" xfId="0" applyFont="1" applyFill="1" applyBorder="1"/>
  </cellXfs>
  <cellStyles count="3">
    <cellStyle name="Обычный" xfId="0" builtinId="0"/>
    <cellStyle name="Обычный 2" xfId="1"/>
    <cellStyle name="Процентный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0"/>
  <sheetViews>
    <sheetView topLeftCell="A55" zoomScale="72" zoomScaleNormal="72" zoomScaleSheetLayoutView="100" workbookViewId="0">
      <selection activeCell="F2" sqref="F2:K2"/>
    </sheetView>
  </sheetViews>
  <sheetFormatPr defaultRowHeight="15.75" x14ac:dyDescent="0.25"/>
  <cols>
    <col min="1" max="1" width="6.28515625" style="8" customWidth="1"/>
    <col min="2" max="2" width="61" style="8" customWidth="1"/>
    <col min="3" max="3" width="5.7109375" style="8" customWidth="1"/>
    <col min="4" max="9" width="9.140625" style="8" customWidth="1"/>
    <col min="10" max="10" width="9.85546875" style="1" customWidth="1"/>
    <col min="11" max="11" width="9.140625" style="37" customWidth="1"/>
    <col min="12" max="16384" width="9.140625" style="1"/>
  </cols>
  <sheetData>
    <row r="1" spans="1:11" s="2" customFormat="1" x14ac:dyDescent="0.25">
      <c r="A1" s="8"/>
      <c r="B1" s="8"/>
      <c r="C1" s="8"/>
      <c r="D1" s="8"/>
      <c r="E1" s="8"/>
      <c r="F1" s="8"/>
      <c r="G1" s="8"/>
      <c r="H1" s="17" t="s">
        <v>15</v>
      </c>
      <c r="I1" s="8"/>
      <c r="J1" s="8"/>
      <c r="K1" s="26"/>
    </row>
    <row r="2" spans="1:11" ht="13.5" customHeight="1" x14ac:dyDescent="0.25">
      <c r="F2" s="147"/>
      <c r="G2" s="148"/>
      <c r="H2" s="148"/>
      <c r="I2" s="148"/>
      <c r="J2" s="148"/>
      <c r="K2" s="149"/>
    </row>
    <row r="3" spans="1:11" s="12" customFormat="1" ht="72.75" customHeight="1" x14ac:dyDescent="0.25">
      <c r="A3" s="153" t="s">
        <v>119</v>
      </c>
      <c r="B3" s="153"/>
      <c r="C3" s="153"/>
      <c r="D3" s="153"/>
      <c r="E3" s="153"/>
      <c r="F3" s="153"/>
      <c r="G3" s="153"/>
      <c r="H3" s="153"/>
      <c r="I3" s="153"/>
      <c r="J3" s="48"/>
      <c r="K3" s="28"/>
    </row>
    <row r="4" spans="1:11" x14ac:dyDescent="0.25">
      <c r="J4" s="8"/>
      <c r="K4" s="26"/>
    </row>
    <row r="5" spans="1:11" s="3" customFormat="1" ht="15" customHeight="1" x14ac:dyDescent="0.2">
      <c r="A5" s="154" t="s">
        <v>1</v>
      </c>
      <c r="B5" s="155" t="s">
        <v>16</v>
      </c>
      <c r="C5" s="154" t="s">
        <v>2</v>
      </c>
      <c r="D5" s="156" t="s">
        <v>127</v>
      </c>
      <c r="E5" s="156"/>
      <c r="F5" s="156"/>
      <c r="G5" s="156"/>
      <c r="H5" s="156"/>
      <c r="I5" s="156"/>
      <c r="J5" s="156"/>
      <c r="K5" s="84"/>
    </row>
    <row r="6" spans="1:11" s="3" customFormat="1" ht="36" customHeight="1" x14ac:dyDescent="0.2">
      <c r="A6" s="154"/>
      <c r="B6" s="155"/>
      <c r="C6" s="154"/>
      <c r="D6" s="25" t="s">
        <v>3</v>
      </c>
      <c r="E6" s="25" t="s">
        <v>4</v>
      </c>
      <c r="F6" s="25" t="s">
        <v>5</v>
      </c>
      <c r="G6" s="25" t="s">
        <v>6</v>
      </c>
      <c r="H6" s="25" t="s">
        <v>7</v>
      </c>
      <c r="I6" s="25" t="s">
        <v>8</v>
      </c>
      <c r="J6" s="85" t="s">
        <v>113</v>
      </c>
      <c r="K6" s="25" t="s">
        <v>176</v>
      </c>
    </row>
    <row r="7" spans="1:11" s="3" customFormat="1" x14ac:dyDescent="0.2">
      <c r="A7" s="24">
        <v>1</v>
      </c>
      <c r="B7" s="21">
        <v>2</v>
      </c>
      <c r="C7" s="21">
        <v>3</v>
      </c>
      <c r="D7" s="21">
        <v>4</v>
      </c>
      <c r="E7" s="21">
        <v>5</v>
      </c>
      <c r="F7" s="21">
        <v>6</v>
      </c>
      <c r="G7" s="21">
        <v>7</v>
      </c>
      <c r="H7" s="21">
        <v>8</v>
      </c>
      <c r="I7" s="21">
        <v>9</v>
      </c>
      <c r="J7" s="86">
        <v>10</v>
      </c>
      <c r="K7" s="21">
        <v>11</v>
      </c>
    </row>
    <row r="8" spans="1:11" s="3" customFormat="1" ht="31.5" customHeight="1" x14ac:dyDescent="0.2">
      <c r="A8" s="150" t="s">
        <v>120</v>
      </c>
      <c r="B8" s="151"/>
      <c r="C8" s="151"/>
      <c r="D8" s="151"/>
      <c r="E8" s="151"/>
      <c r="F8" s="151"/>
      <c r="G8" s="151"/>
      <c r="H8" s="151"/>
      <c r="I8" s="151"/>
      <c r="J8" s="152"/>
      <c r="K8" s="25"/>
    </row>
    <row r="9" spans="1:11" s="3" customFormat="1" ht="47.25" x14ac:dyDescent="0.2">
      <c r="A9" s="25">
        <v>1</v>
      </c>
      <c r="B9" s="49" t="s">
        <v>100</v>
      </c>
      <c r="C9" s="34" t="s">
        <v>9</v>
      </c>
      <c r="D9" s="50">
        <v>1.04</v>
      </c>
      <c r="E9" s="50">
        <v>1.04</v>
      </c>
      <c r="F9" s="50">
        <v>1.04</v>
      </c>
      <c r="G9" s="50">
        <v>1.05</v>
      </c>
      <c r="H9" s="50">
        <v>1.05</v>
      </c>
      <c r="I9" s="50">
        <v>1.05</v>
      </c>
      <c r="J9" s="87">
        <v>1.05</v>
      </c>
      <c r="K9" s="87">
        <v>1.05</v>
      </c>
    </row>
    <row r="10" spans="1:11" s="3" customFormat="1" ht="47.25" x14ac:dyDescent="0.2">
      <c r="A10" s="25">
        <v>2</v>
      </c>
      <c r="B10" s="49" t="s">
        <v>121</v>
      </c>
      <c r="C10" s="34" t="s">
        <v>9</v>
      </c>
      <c r="D10" s="50">
        <v>1.1000000000000001</v>
      </c>
      <c r="E10" s="50">
        <v>1.1000000000000001</v>
      </c>
      <c r="F10" s="50">
        <v>1.1000000000000001</v>
      </c>
      <c r="G10" s="50">
        <v>1.1000000000000001</v>
      </c>
      <c r="H10" s="50">
        <v>1.1000000000000001</v>
      </c>
      <c r="I10" s="50">
        <v>1.1000000000000001</v>
      </c>
      <c r="J10" s="87">
        <v>1.1000000000000001</v>
      </c>
      <c r="K10" s="87">
        <v>1.1000000000000001</v>
      </c>
    </row>
    <row r="11" spans="1:11" s="3" customFormat="1" ht="31.5" x14ac:dyDescent="0.2">
      <c r="A11" s="25">
        <v>3</v>
      </c>
      <c r="B11" s="49" t="s">
        <v>122</v>
      </c>
      <c r="C11" s="34" t="s">
        <v>9</v>
      </c>
      <c r="D11" s="50">
        <v>1.1000000000000001</v>
      </c>
      <c r="E11" s="50">
        <v>1.1000000000000001</v>
      </c>
      <c r="F11" s="50">
        <v>1.1000000000000001</v>
      </c>
      <c r="G11" s="50">
        <v>1.1000000000000001</v>
      </c>
      <c r="H11" s="50">
        <v>1.1000000000000001</v>
      </c>
      <c r="I11" s="50">
        <v>1.1000000000000001</v>
      </c>
      <c r="J11" s="87">
        <v>1.1000000000000001</v>
      </c>
      <c r="K11" s="87">
        <v>1.1000000000000001</v>
      </c>
    </row>
    <row r="12" spans="1:11" s="3" customFormat="1" ht="78.75" x14ac:dyDescent="0.2">
      <c r="A12" s="25">
        <v>4</v>
      </c>
      <c r="B12" s="49" t="s">
        <v>47</v>
      </c>
      <c r="C12" s="34" t="s">
        <v>9</v>
      </c>
      <c r="D12" s="50">
        <v>1.05</v>
      </c>
      <c r="E12" s="50">
        <v>1.05</v>
      </c>
      <c r="F12" s="50">
        <v>1.05</v>
      </c>
      <c r="G12" s="50">
        <v>1.05</v>
      </c>
      <c r="H12" s="50">
        <v>1.05</v>
      </c>
      <c r="I12" s="50">
        <v>1.05</v>
      </c>
      <c r="J12" s="87">
        <v>1.05</v>
      </c>
      <c r="K12" s="87">
        <v>1.05</v>
      </c>
    </row>
    <row r="13" spans="1:11" s="3" customFormat="1" ht="27" customHeight="1" x14ac:dyDescent="0.2">
      <c r="A13" s="157" t="s">
        <v>116</v>
      </c>
      <c r="B13" s="158"/>
      <c r="C13" s="158"/>
      <c r="D13" s="158"/>
      <c r="E13" s="158"/>
      <c r="F13" s="158"/>
      <c r="G13" s="158"/>
      <c r="H13" s="158"/>
      <c r="I13" s="158"/>
      <c r="J13" s="159"/>
      <c r="K13" s="21"/>
    </row>
    <row r="14" spans="1:11" s="3" customFormat="1" ht="33.75" customHeight="1" x14ac:dyDescent="0.2">
      <c r="A14" s="164" t="s">
        <v>48</v>
      </c>
      <c r="B14" s="165"/>
      <c r="C14" s="165"/>
      <c r="D14" s="165"/>
      <c r="E14" s="165"/>
      <c r="F14" s="165"/>
      <c r="G14" s="165"/>
      <c r="H14" s="165"/>
      <c r="I14" s="165"/>
      <c r="J14" s="166"/>
      <c r="K14" s="98"/>
    </row>
    <row r="15" spans="1:11" s="3" customFormat="1" ht="52.5" customHeight="1" x14ac:dyDescent="0.2">
      <c r="A15" s="31" t="s">
        <v>34</v>
      </c>
      <c r="B15" s="31" t="s">
        <v>51</v>
      </c>
      <c r="C15" s="34" t="s">
        <v>9</v>
      </c>
      <c r="D15" s="39">
        <v>0.95</v>
      </c>
      <c r="E15" s="39">
        <v>0.95</v>
      </c>
      <c r="F15" s="39">
        <v>0.95</v>
      </c>
      <c r="G15" s="40" t="s">
        <v>117</v>
      </c>
      <c r="H15" s="35" t="s">
        <v>117</v>
      </c>
      <c r="I15" s="43">
        <v>0.95</v>
      </c>
      <c r="J15" s="88">
        <v>0.95</v>
      </c>
      <c r="K15" s="88">
        <v>0.95</v>
      </c>
    </row>
    <row r="16" spans="1:11" s="3" customFormat="1" ht="52.5" customHeight="1" x14ac:dyDescent="0.2">
      <c r="A16" s="31" t="s">
        <v>49</v>
      </c>
      <c r="B16" s="31" t="s">
        <v>52</v>
      </c>
      <c r="C16" s="34" t="s">
        <v>9</v>
      </c>
      <c r="D16" s="39">
        <v>1</v>
      </c>
      <c r="E16" s="39">
        <v>1</v>
      </c>
      <c r="F16" s="39">
        <v>1</v>
      </c>
      <c r="G16" s="39">
        <v>1</v>
      </c>
      <c r="H16" s="39">
        <v>1</v>
      </c>
      <c r="I16" s="39">
        <v>1</v>
      </c>
      <c r="J16" s="89">
        <v>1</v>
      </c>
      <c r="K16" s="89">
        <v>1</v>
      </c>
    </row>
    <row r="17" spans="1:11" s="3" customFormat="1" ht="52.5" customHeight="1" x14ac:dyDescent="0.2">
      <c r="A17" s="31" t="s">
        <v>50</v>
      </c>
      <c r="B17" s="31" t="s">
        <v>53</v>
      </c>
      <c r="C17" s="34" t="s">
        <v>9</v>
      </c>
      <c r="D17" s="39">
        <v>1</v>
      </c>
      <c r="E17" s="39">
        <v>1</v>
      </c>
      <c r="F17" s="39">
        <v>1</v>
      </c>
      <c r="G17" s="39">
        <v>1</v>
      </c>
      <c r="H17" s="39">
        <v>1</v>
      </c>
      <c r="I17" s="39">
        <v>1</v>
      </c>
      <c r="J17" s="89">
        <v>1</v>
      </c>
      <c r="K17" s="89">
        <v>1</v>
      </c>
    </row>
    <row r="18" spans="1:11" s="3" customFormat="1" ht="31.5" customHeight="1" x14ac:dyDescent="0.2">
      <c r="A18" s="151" t="s">
        <v>54</v>
      </c>
      <c r="B18" s="151"/>
      <c r="C18" s="151"/>
      <c r="D18" s="151"/>
      <c r="E18" s="151"/>
      <c r="F18" s="151"/>
      <c r="G18" s="151"/>
      <c r="H18" s="151"/>
      <c r="I18" s="151"/>
      <c r="J18" s="152"/>
      <c r="K18" s="25"/>
    </row>
    <row r="19" spans="1:11" s="3" customFormat="1" ht="31.5" x14ac:dyDescent="0.25">
      <c r="A19" s="31" t="s">
        <v>35</v>
      </c>
      <c r="B19" s="31" t="s">
        <v>118</v>
      </c>
      <c r="C19" s="35" t="s">
        <v>9</v>
      </c>
      <c r="D19" s="39">
        <v>0.95</v>
      </c>
      <c r="E19" s="39">
        <v>0.95</v>
      </c>
      <c r="F19" s="39">
        <v>0.95</v>
      </c>
      <c r="G19" s="40" t="s">
        <v>117</v>
      </c>
      <c r="H19" s="35" t="s">
        <v>117</v>
      </c>
      <c r="I19" s="41">
        <v>0.95</v>
      </c>
      <c r="J19" s="90">
        <v>0.95</v>
      </c>
      <c r="K19" s="90">
        <v>0.95</v>
      </c>
    </row>
    <row r="20" spans="1:11" s="3" customFormat="1" ht="110.25" x14ac:dyDescent="0.25">
      <c r="A20" s="31" t="s">
        <v>36</v>
      </c>
      <c r="B20" s="51" t="s">
        <v>55</v>
      </c>
      <c r="C20" s="22" t="s">
        <v>13</v>
      </c>
      <c r="D20" s="15" t="s">
        <v>112</v>
      </c>
      <c r="E20" s="15" t="s">
        <v>112</v>
      </c>
      <c r="F20" s="15" t="s">
        <v>112</v>
      </c>
      <c r="G20" s="15" t="s">
        <v>112</v>
      </c>
      <c r="H20" s="15" t="s">
        <v>112</v>
      </c>
      <c r="I20" s="15" t="s">
        <v>112</v>
      </c>
      <c r="J20" s="91" t="s">
        <v>112</v>
      </c>
      <c r="K20" s="91" t="s">
        <v>112</v>
      </c>
    </row>
    <row r="21" spans="1:11" s="3" customFormat="1" ht="47.25" x14ac:dyDescent="0.25">
      <c r="A21" s="31" t="s">
        <v>37</v>
      </c>
      <c r="B21" s="51" t="s">
        <v>56</v>
      </c>
      <c r="C21" s="22" t="s">
        <v>11</v>
      </c>
      <c r="D21" s="22" t="s">
        <v>12</v>
      </c>
      <c r="E21" s="22" t="s">
        <v>12</v>
      </c>
      <c r="F21" s="22" t="s">
        <v>12</v>
      </c>
      <c r="G21" s="22" t="s">
        <v>12</v>
      </c>
      <c r="H21" s="22" t="s">
        <v>12</v>
      </c>
      <c r="I21" s="22" t="s">
        <v>12</v>
      </c>
      <c r="J21" s="92" t="s">
        <v>12</v>
      </c>
      <c r="K21" s="92" t="s">
        <v>12</v>
      </c>
    </row>
    <row r="22" spans="1:11" s="3" customFormat="1" ht="110.25" x14ac:dyDescent="0.25">
      <c r="A22" s="31" t="s">
        <v>38</v>
      </c>
      <c r="B22" s="51" t="s">
        <v>57</v>
      </c>
      <c r="C22" s="15" t="s">
        <v>13</v>
      </c>
      <c r="D22" s="15" t="s">
        <v>14</v>
      </c>
      <c r="E22" s="15" t="s">
        <v>14</v>
      </c>
      <c r="F22" s="15" t="s">
        <v>14</v>
      </c>
      <c r="G22" s="15" t="s">
        <v>14</v>
      </c>
      <c r="H22" s="15" t="s">
        <v>14</v>
      </c>
      <c r="I22" s="15" t="s">
        <v>14</v>
      </c>
      <c r="J22" s="91" t="s">
        <v>14</v>
      </c>
      <c r="K22" s="91" t="s">
        <v>14</v>
      </c>
    </row>
    <row r="23" spans="1:11" s="3" customFormat="1" ht="63" x14ac:dyDescent="0.25">
      <c r="A23" s="31" t="s">
        <v>39</v>
      </c>
      <c r="B23" s="51" t="s">
        <v>58</v>
      </c>
      <c r="C23" s="22" t="s">
        <v>11</v>
      </c>
      <c r="D23" s="22" t="s">
        <v>12</v>
      </c>
      <c r="E23" s="22" t="s">
        <v>12</v>
      </c>
      <c r="F23" s="22" t="s">
        <v>12</v>
      </c>
      <c r="G23" s="22" t="s">
        <v>12</v>
      </c>
      <c r="H23" s="22" t="s">
        <v>12</v>
      </c>
      <c r="I23" s="22" t="s">
        <v>12</v>
      </c>
      <c r="J23" s="92" t="s">
        <v>12</v>
      </c>
      <c r="K23" s="92" t="s">
        <v>12</v>
      </c>
    </row>
    <row r="24" spans="1:11" s="3" customFormat="1" ht="31.5" x14ac:dyDescent="0.25">
      <c r="A24" s="31" t="s">
        <v>40</v>
      </c>
      <c r="B24" s="51" t="s">
        <v>59</v>
      </c>
      <c r="C24" s="35" t="s">
        <v>61</v>
      </c>
      <c r="D24" s="44" t="s">
        <v>62</v>
      </c>
      <c r="E24" s="44" t="s">
        <v>62</v>
      </c>
      <c r="F24" s="44" t="s">
        <v>62</v>
      </c>
      <c r="G24" s="44" t="s">
        <v>62</v>
      </c>
      <c r="H24" s="44" t="s">
        <v>62</v>
      </c>
      <c r="I24" s="44" t="s">
        <v>62</v>
      </c>
      <c r="J24" s="93" t="s">
        <v>62</v>
      </c>
      <c r="K24" s="93" t="s">
        <v>62</v>
      </c>
    </row>
    <row r="25" spans="1:11" s="3" customFormat="1" ht="47.25" x14ac:dyDescent="0.2">
      <c r="A25" s="31" t="s">
        <v>41</v>
      </c>
      <c r="B25" s="52" t="s">
        <v>60</v>
      </c>
      <c r="C25" s="15" t="s">
        <v>9</v>
      </c>
      <c r="D25" s="22">
        <v>100</v>
      </c>
      <c r="E25" s="22">
        <v>100</v>
      </c>
      <c r="F25" s="22">
        <v>100</v>
      </c>
      <c r="G25" s="22">
        <v>100</v>
      </c>
      <c r="H25" s="22">
        <v>100</v>
      </c>
      <c r="I25" s="22">
        <v>100</v>
      </c>
      <c r="J25" s="92">
        <v>100</v>
      </c>
      <c r="K25" s="92">
        <v>100</v>
      </c>
    </row>
    <row r="26" spans="1:11" s="3" customFormat="1" ht="31.5" x14ac:dyDescent="0.25">
      <c r="A26" s="31" t="s">
        <v>42</v>
      </c>
      <c r="B26" s="53" t="s">
        <v>63</v>
      </c>
      <c r="C26" s="15" t="s">
        <v>9</v>
      </c>
      <c r="D26" s="22">
        <v>0</v>
      </c>
      <c r="E26" s="22">
        <v>0</v>
      </c>
      <c r="F26" s="22">
        <v>0</v>
      </c>
      <c r="G26" s="22">
        <v>100</v>
      </c>
      <c r="H26" s="22">
        <v>100</v>
      </c>
      <c r="I26" s="22">
        <v>100</v>
      </c>
      <c r="J26" s="92">
        <v>100</v>
      </c>
      <c r="K26" s="92">
        <v>100</v>
      </c>
    </row>
    <row r="27" spans="1:11" s="5" customFormat="1" ht="23.25" customHeight="1" x14ac:dyDescent="0.2">
      <c r="A27" s="163" t="s">
        <v>64</v>
      </c>
      <c r="B27" s="163"/>
      <c r="C27" s="163"/>
      <c r="D27" s="163"/>
      <c r="E27" s="163"/>
      <c r="F27" s="163"/>
      <c r="G27" s="163"/>
      <c r="H27" s="163"/>
      <c r="I27" s="163"/>
      <c r="J27" s="163"/>
      <c r="K27" s="82"/>
    </row>
    <row r="28" spans="1:11" s="5" customFormat="1" ht="25.5" customHeight="1" x14ac:dyDescent="0.2">
      <c r="A28" s="163" t="s">
        <v>65</v>
      </c>
      <c r="B28" s="163"/>
      <c r="C28" s="163"/>
      <c r="D28" s="163"/>
      <c r="E28" s="163"/>
      <c r="F28" s="163"/>
      <c r="G28" s="163"/>
      <c r="H28" s="163"/>
      <c r="I28" s="163"/>
      <c r="J28" s="163"/>
      <c r="K28" s="82"/>
    </row>
    <row r="29" spans="1:11" s="5" customFormat="1" ht="50.45" customHeight="1" x14ac:dyDescent="0.2">
      <c r="A29" s="30" t="s">
        <v>174</v>
      </c>
      <c r="B29" s="13" t="s">
        <v>66</v>
      </c>
      <c r="C29" s="22" t="s">
        <v>9</v>
      </c>
      <c r="D29" s="15">
        <v>95</v>
      </c>
      <c r="E29" s="15">
        <v>95</v>
      </c>
      <c r="F29" s="15">
        <v>95</v>
      </c>
      <c r="G29" s="15">
        <v>95</v>
      </c>
      <c r="H29" s="15">
        <v>95</v>
      </c>
      <c r="I29" s="15">
        <v>95</v>
      </c>
      <c r="J29" s="91">
        <v>95</v>
      </c>
      <c r="K29" s="91">
        <v>95</v>
      </c>
    </row>
    <row r="30" spans="1:11" s="5" customFormat="1" ht="63" x14ac:dyDescent="0.2">
      <c r="A30" s="30" t="s">
        <v>175</v>
      </c>
      <c r="B30" s="23" t="s">
        <v>67</v>
      </c>
      <c r="C30" s="15" t="s">
        <v>9</v>
      </c>
      <c r="D30" s="22">
        <v>100</v>
      </c>
      <c r="E30" s="22">
        <v>100</v>
      </c>
      <c r="F30" s="22">
        <v>100</v>
      </c>
      <c r="G30" s="22">
        <v>100</v>
      </c>
      <c r="H30" s="22">
        <v>100</v>
      </c>
      <c r="I30" s="22">
        <v>100</v>
      </c>
      <c r="J30" s="92">
        <v>100</v>
      </c>
      <c r="K30" s="92">
        <v>100</v>
      </c>
    </row>
    <row r="31" spans="1:11" ht="26.25" customHeight="1" x14ac:dyDescent="0.25">
      <c r="A31" s="162" t="s">
        <v>68</v>
      </c>
      <c r="B31" s="162"/>
      <c r="C31" s="162"/>
      <c r="D31" s="162"/>
      <c r="E31" s="162"/>
      <c r="F31" s="162"/>
      <c r="G31" s="162"/>
      <c r="H31" s="162"/>
      <c r="I31" s="162"/>
      <c r="J31" s="162"/>
      <c r="K31" s="68"/>
    </row>
    <row r="32" spans="1:11" ht="57.75" customHeight="1" x14ac:dyDescent="0.25">
      <c r="A32" s="160" t="s">
        <v>128</v>
      </c>
      <c r="B32" s="161"/>
      <c r="C32" s="161"/>
      <c r="D32" s="161"/>
      <c r="E32" s="161"/>
      <c r="F32" s="161"/>
      <c r="G32" s="161"/>
      <c r="H32" s="161"/>
      <c r="I32" s="161"/>
      <c r="J32" s="161"/>
      <c r="K32" s="29"/>
    </row>
    <row r="33" spans="1:11" ht="55.5" customHeight="1" x14ac:dyDescent="0.25">
      <c r="A33" s="32" t="s">
        <v>125</v>
      </c>
      <c r="B33" s="28" t="s">
        <v>129</v>
      </c>
      <c r="C33" s="45" t="s">
        <v>126</v>
      </c>
      <c r="D33" s="38">
        <v>95</v>
      </c>
      <c r="E33" s="38">
        <v>95</v>
      </c>
      <c r="F33" s="38">
        <v>95</v>
      </c>
      <c r="G33" s="38">
        <v>95</v>
      </c>
      <c r="H33" s="38">
        <v>95</v>
      </c>
      <c r="I33" s="38">
        <v>95</v>
      </c>
      <c r="J33" s="81">
        <v>95</v>
      </c>
      <c r="K33" s="38">
        <v>95</v>
      </c>
    </row>
    <row r="34" spans="1:11" ht="34.5" customHeight="1" x14ac:dyDescent="0.25">
      <c r="A34" s="160" t="s">
        <v>130</v>
      </c>
      <c r="B34" s="160"/>
      <c r="C34" s="160"/>
      <c r="D34" s="160"/>
      <c r="E34" s="160"/>
      <c r="F34" s="160"/>
      <c r="G34" s="160"/>
      <c r="H34" s="160"/>
      <c r="I34" s="160"/>
      <c r="J34" s="160"/>
      <c r="K34" s="42"/>
    </row>
    <row r="35" spans="1:11" ht="31.5" x14ac:dyDescent="0.25">
      <c r="A35" s="32" t="s">
        <v>131</v>
      </c>
      <c r="B35" s="33" t="s">
        <v>133</v>
      </c>
      <c r="C35" s="42" t="s">
        <v>9</v>
      </c>
      <c r="D35" s="42">
        <v>95</v>
      </c>
      <c r="E35" s="42">
        <v>90</v>
      </c>
      <c r="F35" s="42">
        <v>85</v>
      </c>
      <c r="G35" s="42">
        <v>80</v>
      </c>
      <c r="H35" s="42">
        <v>75</v>
      </c>
      <c r="I35" s="42">
        <v>70</v>
      </c>
      <c r="J35" s="94">
        <v>65</v>
      </c>
      <c r="K35" s="42">
        <v>30</v>
      </c>
    </row>
    <row r="36" spans="1:11" ht="31.5" x14ac:dyDescent="0.25">
      <c r="A36" s="32" t="s">
        <v>132</v>
      </c>
      <c r="B36" s="28" t="s">
        <v>134</v>
      </c>
      <c r="C36" s="33" t="s">
        <v>9</v>
      </c>
      <c r="D36" s="33">
        <v>5</v>
      </c>
      <c r="E36" s="33">
        <v>10</v>
      </c>
      <c r="F36" s="33">
        <v>15</v>
      </c>
      <c r="G36" s="28">
        <v>20</v>
      </c>
      <c r="H36" s="28">
        <v>25</v>
      </c>
      <c r="I36" s="26">
        <v>30</v>
      </c>
      <c r="J36" s="95">
        <v>35</v>
      </c>
      <c r="K36" s="99">
        <v>70</v>
      </c>
    </row>
    <row r="37" spans="1:11" ht="24" customHeight="1" x14ac:dyDescent="0.25">
      <c r="A37" s="162" t="s">
        <v>135</v>
      </c>
      <c r="B37" s="162"/>
      <c r="C37" s="162"/>
      <c r="D37" s="162"/>
      <c r="E37" s="162"/>
      <c r="F37" s="162"/>
      <c r="G37" s="162"/>
      <c r="H37" s="162"/>
      <c r="I37" s="162"/>
      <c r="J37" s="162"/>
      <c r="K37" s="68"/>
    </row>
    <row r="38" spans="1:11" ht="13.5" customHeight="1" x14ac:dyDescent="0.25">
      <c r="A38" s="160" t="s">
        <v>139</v>
      </c>
      <c r="B38" s="160"/>
      <c r="C38" s="160"/>
      <c r="D38" s="160"/>
      <c r="E38" s="160"/>
      <c r="F38" s="160"/>
      <c r="G38" s="160"/>
      <c r="H38" s="160"/>
      <c r="I38" s="160"/>
      <c r="J38" s="160"/>
      <c r="K38" s="42"/>
    </row>
    <row r="39" spans="1:11" ht="45.6" customHeight="1" x14ac:dyDescent="0.2">
      <c r="A39" s="31" t="s">
        <v>173</v>
      </c>
      <c r="B39" s="31" t="s">
        <v>136</v>
      </c>
      <c r="C39" s="31" t="s">
        <v>137</v>
      </c>
      <c r="D39" s="31" t="s">
        <v>10</v>
      </c>
      <c r="E39" s="31" t="s">
        <v>10</v>
      </c>
      <c r="F39" s="31" t="s">
        <v>10</v>
      </c>
      <c r="G39" s="31" t="s">
        <v>10</v>
      </c>
      <c r="H39" s="31" t="s">
        <v>10</v>
      </c>
      <c r="I39" s="31" t="s">
        <v>10</v>
      </c>
      <c r="J39" s="34" t="s">
        <v>10</v>
      </c>
      <c r="K39" s="31" t="s">
        <v>10</v>
      </c>
    </row>
    <row r="40" spans="1:11" x14ac:dyDescent="0.25">
      <c r="A40" s="160" t="s">
        <v>140</v>
      </c>
      <c r="B40" s="160"/>
      <c r="C40" s="160"/>
      <c r="D40" s="160"/>
      <c r="E40" s="160"/>
      <c r="F40" s="160"/>
      <c r="G40" s="160"/>
      <c r="H40" s="160"/>
      <c r="I40" s="160"/>
      <c r="J40" s="160"/>
      <c r="K40" s="42"/>
    </row>
    <row r="41" spans="1:11" ht="28.5" customHeight="1" x14ac:dyDescent="0.25">
      <c r="A41" s="31" t="s">
        <v>32</v>
      </c>
      <c r="B41" s="28" t="s">
        <v>138</v>
      </c>
      <c r="C41" s="33" t="s">
        <v>11</v>
      </c>
      <c r="D41" s="33" t="s">
        <v>12</v>
      </c>
      <c r="E41" s="33" t="s">
        <v>12</v>
      </c>
      <c r="F41" s="33" t="s">
        <v>12</v>
      </c>
      <c r="G41" s="33" t="s">
        <v>12</v>
      </c>
      <c r="H41" s="33" t="s">
        <v>12</v>
      </c>
      <c r="I41" s="33" t="s">
        <v>12</v>
      </c>
      <c r="J41" s="96" t="s">
        <v>12</v>
      </c>
      <c r="K41" s="33" t="s">
        <v>12</v>
      </c>
    </row>
    <row r="42" spans="1:11" ht="15.75" customHeight="1" x14ac:dyDescent="0.25">
      <c r="A42" s="160" t="s">
        <v>142</v>
      </c>
      <c r="B42" s="160"/>
      <c r="C42" s="160"/>
      <c r="D42" s="160"/>
      <c r="E42" s="160"/>
      <c r="F42" s="160"/>
      <c r="G42" s="160"/>
      <c r="H42" s="160"/>
      <c r="I42" s="160"/>
      <c r="J42" s="160"/>
      <c r="K42" s="42"/>
    </row>
    <row r="43" spans="1:11" ht="31.5" x14ac:dyDescent="0.25">
      <c r="A43" s="31" t="s">
        <v>33</v>
      </c>
      <c r="B43" s="28" t="s">
        <v>141</v>
      </c>
      <c r="C43" s="33" t="s">
        <v>9</v>
      </c>
      <c r="D43" s="33">
        <v>32</v>
      </c>
      <c r="E43" s="33">
        <v>35</v>
      </c>
      <c r="F43" s="33">
        <v>40</v>
      </c>
      <c r="G43" s="33">
        <v>40</v>
      </c>
      <c r="H43" s="33">
        <v>40</v>
      </c>
      <c r="I43" s="33">
        <v>40</v>
      </c>
      <c r="J43" s="96">
        <v>40</v>
      </c>
      <c r="K43" s="33">
        <v>40</v>
      </c>
    </row>
    <row r="44" spans="1:11" ht="18" customHeight="1" x14ac:dyDescent="0.25">
      <c r="A44" s="160" t="s">
        <v>143</v>
      </c>
      <c r="B44" s="160"/>
      <c r="C44" s="160"/>
      <c r="D44" s="160"/>
      <c r="E44" s="160"/>
      <c r="F44" s="160"/>
      <c r="G44" s="160"/>
      <c r="H44" s="160"/>
      <c r="I44" s="160"/>
      <c r="J44" s="160"/>
      <c r="K44" s="42"/>
    </row>
    <row r="45" spans="1:11" x14ac:dyDescent="0.25">
      <c r="A45" s="31" t="s">
        <v>94</v>
      </c>
      <c r="B45" s="28" t="s">
        <v>145</v>
      </c>
      <c r="C45" s="7" t="s">
        <v>9</v>
      </c>
      <c r="D45" s="7">
        <v>70</v>
      </c>
      <c r="E45" s="7">
        <v>70</v>
      </c>
      <c r="F45" s="7">
        <v>75</v>
      </c>
      <c r="G45" s="7">
        <v>75</v>
      </c>
      <c r="H45" s="7">
        <v>75</v>
      </c>
      <c r="I45" s="7">
        <v>80</v>
      </c>
      <c r="J45" s="97">
        <v>80</v>
      </c>
      <c r="K45" s="7">
        <v>80</v>
      </c>
    </row>
    <row r="46" spans="1:11" x14ac:dyDescent="0.25">
      <c r="A46" s="160" t="s">
        <v>144</v>
      </c>
      <c r="B46" s="160"/>
      <c r="C46" s="160"/>
      <c r="D46" s="160"/>
      <c r="E46" s="160"/>
      <c r="F46" s="160"/>
      <c r="G46" s="160"/>
      <c r="H46" s="160"/>
      <c r="I46" s="160"/>
      <c r="J46" s="160"/>
      <c r="K46" s="42"/>
    </row>
    <row r="47" spans="1:11" ht="34.5" customHeight="1" x14ac:dyDescent="0.25">
      <c r="A47" s="31" t="s">
        <v>95</v>
      </c>
      <c r="B47" s="28" t="s">
        <v>146</v>
      </c>
      <c r="C47" s="33" t="s">
        <v>11</v>
      </c>
      <c r="D47" s="33" t="s">
        <v>12</v>
      </c>
      <c r="E47" s="33" t="s">
        <v>12</v>
      </c>
      <c r="F47" s="33" t="s">
        <v>12</v>
      </c>
      <c r="G47" s="33" t="s">
        <v>12</v>
      </c>
      <c r="H47" s="33" t="s">
        <v>12</v>
      </c>
      <c r="I47" s="33" t="s">
        <v>12</v>
      </c>
      <c r="J47" s="96" t="s">
        <v>12</v>
      </c>
      <c r="K47" s="96" t="s">
        <v>12</v>
      </c>
    </row>
    <row r="48" spans="1:11" ht="34.5" customHeight="1" x14ac:dyDescent="0.25">
      <c r="A48" s="31" t="s">
        <v>148</v>
      </c>
      <c r="B48" s="8" t="s">
        <v>147</v>
      </c>
      <c r="C48" s="7" t="s">
        <v>30</v>
      </c>
      <c r="D48" s="7">
        <f>E48+F48+G48+H48+I48+J48+K48</f>
        <v>110</v>
      </c>
      <c r="E48" s="7">
        <v>5</v>
      </c>
      <c r="F48" s="7">
        <v>33</v>
      </c>
      <c r="G48" s="7">
        <v>10</v>
      </c>
      <c r="H48" s="7">
        <v>0</v>
      </c>
      <c r="I48" s="7">
        <v>22</v>
      </c>
      <c r="J48" s="97">
        <v>20</v>
      </c>
      <c r="K48" s="97">
        <v>20</v>
      </c>
    </row>
    <row r="49" spans="1:11" x14ac:dyDescent="0.25">
      <c r="A49" s="160" t="s">
        <v>149</v>
      </c>
      <c r="B49" s="160"/>
      <c r="C49" s="160"/>
      <c r="D49" s="160"/>
      <c r="E49" s="160"/>
      <c r="F49" s="160"/>
      <c r="G49" s="160"/>
      <c r="H49" s="160"/>
      <c r="I49" s="160"/>
      <c r="J49" s="160"/>
      <c r="K49" s="42"/>
    </row>
    <row r="50" spans="1:11" ht="34.5" customHeight="1" x14ac:dyDescent="0.25">
      <c r="A50" s="31" t="s">
        <v>152</v>
      </c>
      <c r="B50" s="8" t="s">
        <v>150</v>
      </c>
      <c r="C50" s="33" t="s">
        <v>31</v>
      </c>
      <c r="D50" s="33">
        <v>20</v>
      </c>
      <c r="E50" s="33">
        <v>40</v>
      </c>
      <c r="F50" s="33">
        <v>45</v>
      </c>
      <c r="G50" s="33">
        <v>50</v>
      </c>
      <c r="H50" s="33">
        <v>50</v>
      </c>
      <c r="I50" s="33">
        <v>50</v>
      </c>
      <c r="J50" s="96">
        <v>50</v>
      </c>
      <c r="K50" s="33">
        <v>50</v>
      </c>
    </row>
    <row r="51" spans="1:11" x14ac:dyDescent="0.25">
      <c r="A51" s="160" t="s">
        <v>151</v>
      </c>
      <c r="B51" s="160"/>
      <c r="C51" s="160"/>
      <c r="D51" s="160"/>
      <c r="E51" s="160"/>
      <c r="F51" s="160"/>
      <c r="G51" s="160"/>
      <c r="H51" s="160"/>
      <c r="I51" s="160"/>
      <c r="J51" s="160"/>
      <c r="K51" s="42"/>
    </row>
    <row r="52" spans="1:11" ht="34.5" customHeight="1" x14ac:dyDescent="0.25">
      <c r="A52" s="31" t="s">
        <v>154</v>
      </c>
      <c r="B52" s="28" t="s">
        <v>153</v>
      </c>
      <c r="C52" s="33" t="s">
        <v>11</v>
      </c>
      <c r="D52" s="33" t="s">
        <v>12</v>
      </c>
      <c r="E52" s="33" t="s">
        <v>12</v>
      </c>
      <c r="F52" s="33" t="s">
        <v>12</v>
      </c>
      <c r="G52" s="33" t="s">
        <v>12</v>
      </c>
      <c r="H52" s="33" t="s">
        <v>12</v>
      </c>
      <c r="I52" s="33" t="s">
        <v>12</v>
      </c>
      <c r="J52" s="96" t="s">
        <v>12</v>
      </c>
      <c r="K52" s="33" t="s">
        <v>12</v>
      </c>
    </row>
    <row r="53" spans="1:11" x14ac:dyDescent="0.25">
      <c r="A53" s="167" t="s">
        <v>77</v>
      </c>
      <c r="B53" s="167"/>
      <c r="C53" s="167"/>
      <c r="D53" s="167"/>
      <c r="E53" s="167"/>
      <c r="F53" s="167"/>
      <c r="G53" s="167"/>
      <c r="H53" s="167"/>
      <c r="I53" s="167"/>
      <c r="J53" s="167"/>
      <c r="K53" s="83"/>
    </row>
    <row r="54" spans="1:11" x14ac:dyDescent="0.25">
      <c r="A54" s="167"/>
      <c r="B54" s="167"/>
      <c r="C54" s="167"/>
      <c r="D54" s="167"/>
      <c r="E54" s="167"/>
      <c r="F54" s="167"/>
      <c r="G54" s="167"/>
      <c r="H54" s="167"/>
      <c r="I54" s="167"/>
      <c r="J54" s="167"/>
      <c r="K54" s="83"/>
    </row>
    <row r="55" spans="1:11" ht="29.25" customHeight="1" x14ac:dyDescent="0.25">
      <c r="A55" s="54" t="s">
        <v>78</v>
      </c>
      <c r="B55" s="28" t="s">
        <v>79</v>
      </c>
      <c r="C55" s="33" t="s">
        <v>11</v>
      </c>
      <c r="D55" s="33"/>
      <c r="E55" s="33"/>
      <c r="F55" s="33"/>
      <c r="G55" s="33" t="s">
        <v>12</v>
      </c>
      <c r="H55" s="33" t="s">
        <v>12</v>
      </c>
      <c r="I55" s="33" t="s">
        <v>12</v>
      </c>
      <c r="J55" s="96" t="s">
        <v>12</v>
      </c>
      <c r="K55" s="33" t="s">
        <v>12</v>
      </c>
    </row>
    <row r="56" spans="1:11" ht="24" customHeight="1" x14ac:dyDescent="0.25">
      <c r="A56" s="162" t="s">
        <v>43</v>
      </c>
      <c r="B56" s="162"/>
      <c r="C56" s="162"/>
      <c r="D56" s="162"/>
      <c r="E56" s="162"/>
      <c r="F56" s="162"/>
      <c r="G56" s="162"/>
      <c r="H56" s="162"/>
      <c r="I56" s="162"/>
      <c r="J56" s="162"/>
      <c r="K56" s="68"/>
    </row>
    <row r="57" spans="1:11" ht="13.5" customHeight="1" x14ac:dyDescent="0.25">
      <c r="A57" s="160" t="s">
        <v>139</v>
      </c>
      <c r="B57" s="160"/>
      <c r="C57" s="160"/>
      <c r="D57" s="160"/>
      <c r="E57" s="160"/>
      <c r="F57" s="160"/>
      <c r="G57" s="160"/>
      <c r="H57" s="160"/>
      <c r="I57" s="160"/>
      <c r="J57" s="160"/>
      <c r="K57" s="42"/>
    </row>
    <row r="58" spans="1:11" ht="45.6" customHeight="1" x14ac:dyDescent="0.2">
      <c r="A58" s="31" t="s">
        <v>173</v>
      </c>
      <c r="B58" s="31" t="s">
        <v>136</v>
      </c>
      <c r="C58" s="31" t="s">
        <v>137</v>
      </c>
      <c r="D58" s="31" t="s">
        <v>10</v>
      </c>
      <c r="E58" s="31" t="s">
        <v>10</v>
      </c>
      <c r="F58" s="31" t="s">
        <v>10</v>
      </c>
      <c r="G58" s="31" t="s">
        <v>10</v>
      </c>
      <c r="H58" s="31" t="s">
        <v>10</v>
      </c>
      <c r="I58" s="31" t="s">
        <v>10</v>
      </c>
      <c r="J58" s="34" t="s">
        <v>10</v>
      </c>
      <c r="K58" s="31" t="s">
        <v>10</v>
      </c>
    </row>
    <row r="59" spans="1:11" ht="24" customHeight="1" x14ac:dyDescent="0.25">
      <c r="A59" s="162" t="s">
        <v>135</v>
      </c>
      <c r="B59" s="162"/>
      <c r="C59" s="162"/>
      <c r="D59" s="162"/>
      <c r="E59" s="162"/>
      <c r="F59" s="162"/>
      <c r="G59" s="162"/>
      <c r="H59" s="162"/>
      <c r="I59" s="162"/>
      <c r="J59" s="162"/>
      <c r="K59" s="68"/>
    </row>
    <row r="60" spans="1:11" ht="13.5" customHeight="1" x14ac:dyDescent="0.25">
      <c r="A60" s="160" t="s">
        <v>44</v>
      </c>
      <c r="B60" s="160"/>
      <c r="C60" s="160"/>
      <c r="D60" s="160"/>
      <c r="E60" s="160"/>
      <c r="F60" s="160"/>
      <c r="G60" s="160"/>
      <c r="H60" s="160"/>
      <c r="I60" s="160"/>
      <c r="J60" s="160"/>
      <c r="K60" s="42"/>
    </row>
    <row r="61" spans="1:11" ht="45.6" customHeight="1" x14ac:dyDescent="0.2">
      <c r="A61" s="31" t="s">
        <v>173</v>
      </c>
      <c r="B61" s="31" t="s">
        <v>46</v>
      </c>
      <c r="C61" s="31" t="s">
        <v>9</v>
      </c>
      <c r="D61" s="31" t="s">
        <v>45</v>
      </c>
      <c r="E61" s="31"/>
      <c r="F61" s="31"/>
      <c r="G61" s="31"/>
      <c r="H61" s="31"/>
      <c r="I61" s="31"/>
      <c r="J61" s="34"/>
      <c r="K61" s="31"/>
    </row>
    <row r="62" spans="1:11" ht="15.75" customHeight="1" x14ac:dyDescent="0.2">
      <c r="A62" s="36"/>
      <c r="B62"/>
      <c r="C62"/>
      <c r="D62"/>
      <c r="E62"/>
      <c r="F62"/>
      <c r="G62"/>
      <c r="H62"/>
      <c r="I62"/>
      <c r="J62"/>
      <c r="K62" s="20"/>
    </row>
    <row r="63" spans="1:11" ht="18.75" customHeight="1" x14ac:dyDescent="0.2">
      <c r="A63" s="36"/>
      <c r="B63"/>
      <c r="C63"/>
      <c r="D63"/>
      <c r="E63"/>
      <c r="F63"/>
      <c r="G63"/>
      <c r="H63"/>
      <c r="I63"/>
      <c r="J63"/>
      <c r="K63" s="20"/>
    </row>
    <row r="64" spans="1:11" ht="18.75" customHeight="1" x14ac:dyDescent="0.2">
      <c r="A64" s="36"/>
      <c r="B64"/>
      <c r="C64"/>
      <c r="D64"/>
      <c r="E64"/>
      <c r="F64"/>
      <c r="G64"/>
      <c r="H64"/>
      <c r="I64"/>
      <c r="J64"/>
      <c r="K64" s="20"/>
    </row>
    <row r="65" ht="50.25" customHeight="1" x14ac:dyDescent="0.25"/>
    <row r="66" ht="37.5" customHeight="1" x14ac:dyDescent="0.25"/>
    <row r="67" ht="45" customHeight="1" x14ac:dyDescent="0.25"/>
    <row r="68" ht="18.75" hidden="1" customHeight="1" x14ac:dyDescent="0.25"/>
    <row r="69" ht="18.75" hidden="1" customHeight="1" x14ac:dyDescent="0.25"/>
    <row r="70" ht="18.75" customHeight="1" x14ac:dyDescent="0.25"/>
  </sheetData>
  <mergeCells count="28">
    <mergeCell ref="A56:J56"/>
    <mergeCell ref="A57:J57"/>
    <mergeCell ref="A59:J59"/>
    <mergeCell ref="A60:J60"/>
    <mergeCell ref="A18:J18"/>
    <mergeCell ref="A51:J51"/>
    <mergeCell ref="A44:J44"/>
    <mergeCell ref="A46:J46"/>
    <mergeCell ref="A49:J49"/>
    <mergeCell ref="A42:J42"/>
    <mergeCell ref="A40:J40"/>
    <mergeCell ref="A53:J54"/>
    <mergeCell ref="A37:J37"/>
    <mergeCell ref="A38:J38"/>
    <mergeCell ref="A13:J13"/>
    <mergeCell ref="A32:J32"/>
    <mergeCell ref="A34:J34"/>
    <mergeCell ref="A31:J31"/>
    <mergeCell ref="A27:J27"/>
    <mergeCell ref="A28:J28"/>
    <mergeCell ref="A14:J14"/>
    <mergeCell ref="F2:K2"/>
    <mergeCell ref="A8:J8"/>
    <mergeCell ref="A3:I3"/>
    <mergeCell ref="A5:A6"/>
    <mergeCell ref="B5:B6"/>
    <mergeCell ref="C5:C6"/>
    <mergeCell ref="D5:J5"/>
  </mergeCells>
  <phoneticPr fontId="9" type="noConversion"/>
  <pageMargins left="0.19685039370078741" right="0" top="0.59055118110236227" bottom="0.39370078740157483" header="0.19685039370078741" footer="0.19685039370078741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5"/>
  <sheetViews>
    <sheetView tabSelected="1" view="pageBreakPreview" topLeftCell="A13" zoomScaleNormal="75" zoomScaleSheetLayoutView="100" workbookViewId="0">
      <selection activeCell="M84" sqref="M84"/>
    </sheetView>
  </sheetViews>
  <sheetFormatPr defaultRowHeight="15.75" outlineLevelCol="1" x14ac:dyDescent="0.25"/>
  <cols>
    <col min="1" max="1" width="18.140625" style="8" customWidth="1"/>
    <col min="2" max="2" width="28.5703125" style="8" customWidth="1"/>
    <col min="3" max="3" width="25.42578125" style="8" customWidth="1"/>
    <col min="4" max="4" width="6.7109375" style="8" hidden="1" customWidth="1" outlineLevel="1"/>
    <col min="5" max="5" width="6" style="8" hidden="1" customWidth="1" outlineLevel="1"/>
    <col min="6" max="6" width="9.85546875" style="8" hidden="1" customWidth="1" outlineLevel="1"/>
    <col min="7" max="7" width="4.7109375" style="113" hidden="1" customWidth="1" outlineLevel="1"/>
    <col min="8" max="8" width="11.42578125" style="113" customWidth="1" collapsed="1"/>
    <col min="9" max="9" width="10.5703125" style="17" customWidth="1"/>
    <col min="10" max="10" width="10.42578125" style="17" customWidth="1"/>
    <col min="11" max="11" width="10.85546875" style="17" customWidth="1"/>
    <col min="12" max="12" width="9.28515625" style="8" customWidth="1"/>
    <col min="13" max="13" width="10.28515625" style="8" customWidth="1"/>
    <col min="14" max="14" width="10.5703125" style="8" customWidth="1"/>
    <col min="15" max="15" width="11.140625" style="8" customWidth="1"/>
    <col min="16" max="17" width="9.5703125" style="8" customWidth="1"/>
    <col min="18" max="18" width="13.7109375" style="8" customWidth="1"/>
    <col min="19" max="19" width="11.28515625" style="8" customWidth="1"/>
    <col min="20" max="20" width="10.7109375" style="8" customWidth="1"/>
    <col min="21" max="21" width="11.140625" style="8" customWidth="1"/>
    <col min="22" max="16384" width="9.140625" style="8"/>
  </cols>
  <sheetData>
    <row r="1" spans="1:29" x14ac:dyDescent="0.25">
      <c r="A1" s="101"/>
      <c r="B1" s="102"/>
      <c r="C1" s="102"/>
      <c r="D1" s="102"/>
      <c r="E1" s="102"/>
      <c r="F1" s="102"/>
      <c r="G1" s="103"/>
      <c r="H1" s="103"/>
      <c r="I1" s="194" t="s">
        <v>181</v>
      </c>
      <c r="J1" s="195"/>
      <c r="K1" s="195"/>
      <c r="L1" s="195"/>
      <c r="M1" s="195"/>
      <c r="N1" s="195"/>
      <c r="O1" s="102"/>
      <c r="P1" s="105"/>
      <c r="Q1" s="105"/>
    </row>
    <row r="2" spans="1:29" x14ac:dyDescent="0.25">
      <c r="A2" s="104"/>
      <c r="B2" s="105"/>
      <c r="C2" s="105"/>
      <c r="D2" s="105"/>
      <c r="E2" s="105"/>
      <c r="F2" s="105"/>
      <c r="G2" s="100"/>
      <c r="H2" s="100"/>
      <c r="I2" s="106"/>
      <c r="J2" s="106"/>
      <c r="K2" s="106"/>
      <c r="L2" s="105"/>
      <c r="M2" s="105"/>
      <c r="N2" s="105"/>
      <c r="O2" s="105"/>
      <c r="P2" s="105"/>
      <c r="Q2" s="105"/>
    </row>
    <row r="3" spans="1:29" x14ac:dyDescent="0.25">
      <c r="A3" s="205" t="s">
        <v>185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  <c r="N3" s="206"/>
      <c r="O3" s="206"/>
      <c r="P3" s="128"/>
      <c r="Q3" s="128"/>
    </row>
    <row r="4" spans="1:29" x14ac:dyDescent="0.25">
      <c r="A4" s="189"/>
      <c r="B4" s="190"/>
      <c r="C4" s="190"/>
      <c r="D4" s="190"/>
      <c r="E4" s="190"/>
      <c r="F4" s="190"/>
      <c r="G4" s="190"/>
      <c r="H4" s="190"/>
      <c r="I4" s="190"/>
      <c r="J4" s="190"/>
      <c r="K4" s="190"/>
      <c r="L4" s="190"/>
      <c r="M4" s="105"/>
      <c r="N4" s="105"/>
      <c r="O4" s="105"/>
      <c r="P4" s="105"/>
      <c r="Q4" s="105"/>
    </row>
    <row r="5" spans="1:29" x14ac:dyDescent="0.25">
      <c r="A5" s="191" t="s">
        <v>18</v>
      </c>
      <c r="B5" s="192" t="s">
        <v>165</v>
      </c>
      <c r="C5" s="193" t="s">
        <v>91</v>
      </c>
      <c r="D5" s="197" t="s">
        <v>21</v>
      </c>
      <c r="E5" s="197"/>
      <c r="F5" s="197"/>
      <c r="G5" s="197"/>
      <c r="H5" s="197" t="s">
        <v>155</v>
      </c>
      <c r="I5" s="197"/>
      <c r="J5" s="197"/>
      <c r="K5" s="197"/>
      <c r="L5" s="197"/>
      <c r="M5" s="197"/>
      <c r="N5" s="197"/>
      <c r="O5" s="197"/>
      <c r="P5" s="71"/>
      <c r="Q5" s="71"/>
    </row>
    <row r="6" spans="1:29" x14ac:dyDescent="0.25">
      <c r="A6" s="191"/>
      <c r="B6" s="192"/>
      <c r="C6" s="193"/>
      <c r="D6" s="38"/>
      <c r="E6" s="38"/>
      <c r="F6" s="38"/>
      <c r="G6" s="38"/>
      <c r="H6" s="207" t="s">
        <v>104</v>
      </c>
      <c r="I6" s="188" t="s">
        <v>108</v>
      </c>
      <c r="J6" s="188"/>
      <c r="K6" s="188"/>
      <c r="L6" s="188"/>
      <c r="M6" s="188"/>
      <c r="N6" s="188"/>
      <c r="O6" s="188"/>
      <c r="P6" s="70"/>
      <c r="Q6" s="70"/>
    </row>
    <row r="7" spans="1:29" ht="31.5" x14ac:dyDescent="0.25">
      <c r="A7" s="191"/>
      <c r="B7" s="192"/>
      <c r="C7" s="193"/>
      <c r="D7" s="7" t="s">
        <v>166</v>
      </c>
      <c r="E7" s="7" t="s">
        <v>167</v>
      </c>
      <c r="F7" s="7" t="s">
        <v>168</v>
      </c>
      <c r="G7" s="7" t="s">
        <v>169</v>
      </c>
      <c r="H7" s="207"/>
      <c r="I7" s="107">
        <v>2014</v>
      </c>
      <c r="J7" s="107">
        <v>2015</v>
      </c>
      <c r="K7" s="107">
        <v>2016</v>
      </c>
      <c r="L7" s="107">
        <v>2017</v>
      </c>
      <c r="M7" s="107">
        <v>2018</v>
      </c>
      <c r="N7" s="107">
        <v>2019</v>
      </c>
      <c r="O7" s="107">
        <v>2020</v>
      </c>
      <c r="P7" s="108">
        <v>2021</v>
      </c>
      <c r="Q7" s="108">
        <v>2022</v>
      </c>
    </row>
    <row r="8" spans="1:29" x14ac:dyDescent="0.25">
      <c r="A8" s="109">
        <v>1</v>
      </c>
      <c r="B8" s="27">
        <v>2</v>
      </c>
      <c r="C8" s="27">
        <v>3</v>
      </c>
      <c r="D8" s="27">
        <v>4</v>
      </c>
      <c r="E8" s="27">
        <v>5</v>
      </c>
      <c r="F8" s="27">
        <v>6</v>
      </c>
      <c r="G8" s="27">
        <v>7</v>
      </c>
      <c r="H8" s="27">
        <v>4</v>
      </c>
      <c r="I8" s="27">
        <v>5</v>
      </c>
      <c r="J8" s="27">
        <v>6</v>
      </c>
      <c r="K8" s="27">
        <v>7</v>
      </c>
      <c r="L8" s="27">
        <v>8</v>
      </c>
      <c r="M8" s="27">
        <v>9</v>
      </c>
      <c r="N8" s="27">
        <v>10</v>
      </c>
      <c r="O8" s="27">
        <v>11</v>
      </c>
      <c r="P8" s="72"/>
      <c r="Q8" s="72"/>
      <c r="AC8" s="69"/>
    </row>
    <row r="9" spans="1:29" ht="63" x14ac:dyDescent="0.25">
      <c r="A9" s="125" t="s">
        <v>27</v>
      </c>
      <c r="B9" s="129" t="s">
        <v>182</v>
      </c>
      <c r="C9" s="264" t="s">
        <v>101</v>
      </c>
      <c r="D9" s="265"/>
      <c r="E9" s="265"/>
      <c r="F9" s="265"/>
      <c r="G9" s="265"/>
      <c r="H9" s="266">
        <v>49729.7</v>
      </c>
      <c r="I9" s="267">
        <v>5282.4</v>
      </c>
      <c r="J9" s="267">
        <v>2950.7</v>
      </c>
      <c r="K9" s="268">
        <v>4559</v>
      </c>
      <c r="L9" s="267">
        <v>5853.7</v>
      </c>
      <c r="M9" s="269">
        <f>M12+M22+M27+M33</f>
        <v>8210.8000000000011</v>
      </c>
      <c r="N9" s="269">
        <f>N12+N22+N27+N33</f>
        <v>7617.2000000000007</v>
      </c>
      <c r="O9" s="269">
        <f>O12+O22+O27+O33</f>
        <v>10199</v>
      </c>
      <c r="P9" s="269">
        <v>2942.4</v>
      </c>
      <c r="Q9" s="269">
        <v>2114.5</v>
      </c>
      <c r="R9" s="110"/>
    </row>
    <row r="10" spans="1:29" x14ac:dyDescent="0.25">
      <c r="A10" s="126"/>
      <c r="B10" s="127"/>
      <c r="C10" s="265" t="s">
        <v>102</v>
      </c>
      <c r="D10" s="265"/>
      <c r="E10" s="265"/>
      <c r="F10" s="265"/>
      <c r="G10" s="265"/>
      <c r="H10" s="270">
        <f>I10+J10+K10+L10+M10+N10+O10+P10+Q10</f>
        <v>49729.7</v>
      </c>
      <c r="I10" s="270">
        <v>5282.4</v>
      </c>
      <c r="J10" s="270">
        <v>2950.7</v>
      </c>
      <c r="K10" s="270">
        <v>4559</v>
      </c>
      <c r="L10" s="270">
        <v>5853.7</v>
      </c>
      <c r="M10" s="270">
        <v>8210.7999999999993</v>
      </c>
      <c r="N10" s="270">
        <v>7617.2</v>
      </c>
      <c r="O10" s="270">
        <v>10199</v>
      </c>
      <c r="P10" s="270">
        <v>2942.4</v>
      </c>
      <c r="Q10" s="270">
        <v>2114.5</v>
      </c>
    </row>
    <row r="11" spans="1:29" ht="31.5" x14ac:dyDescent="0.25">
      <c r="A11" s="198" t="s">
        <v>0</v>
      </c>
      <c r="B11" s="208" t="s">
        <v>28</v>
      </c>
      <c r="C11" s="271" t="s">
        <v>96</v>
      </c>
      <c r="D11" s="265"/>
      <c r="E11" s="265"/>
      <c r="F11" s="265"/>
      <c r="G11" s="265"/>
      <c r="H11" s="272" t="s">
        <v>183</v>
      </c>
      <c r="I11" s="273"/>
      <c r="J11" s="273"/>
      <c r="K11" s="273"/>
      <c r="L11" s="273"/>
      <c r="M11" s="273"/>
      <c r="N11" s="273"/>
      <c r="O11" s="274"/>
      <c r="P11" s="275"/>
      <c r="Q11" s="275"/>
    </row>
    <row r="12" spans="1:29" x14ac:dyDescent="0.25">
      <c r="A12" s="199"/>
      <c r="B12" s="209"/>
      <c r="C12" s="276" t="s">
        <v>101</v>
      </c>
      <c r="D12" s="265"/>
      <c r="E12" s="265"/>
      <c r="F12" s="265"/>
      <c r="G12" s="265"/>
      <c r="H12" s="277">
        <f>I12+J12+K12+L12+M12+N12+O12+P12+Q12</f>
        <v>19426.3</v>
      </c>
      <c r="I12" s="265">
        <v>2217.4</v>
      </c>
      <c r="J12" s="265">
        <v>1688.6</v>
      </c>
      <c r="K12" s="277">
        <v>2000</v>
      </c>
      <c r="L12" s="265">
        <v>1953.7</v>
      </c>
      <c r="M12" s="265">
        <v>2045.6</v>
      </c>
      <c r="N12" s="277">
        <v>2614</v>
      </c>
      <c r="O12" s="265">
        <v>3081.7</v>
      </c>
      <c r="P12" s="278">
        <v>1955.5</v>
      </c>
      <c r="Q12" s="278">
        <v>1869.8</v>
      </c>
    </row>
    <row r="13" spans="1:29" x14ac:dyDescent="0.25">
      <c r="A13" s="200"/>
      <c r="B13" s="210"/>
      <c r="C13" s="276" t="s">
        <v>102</v>
      </c>
      <c r="D13" s="265"/>
      <c r="E13" s="265"/>
      <c r="F13" s="265"/>
      <c r="G13" s="265"/>
      <c r="H13" s="277">
        <f>H12</f>
        <v>19426.3</v>
      </c>
      <c r="I13" s="265">
        <v>2217.4</v>
      </c>
      <c r="J13" s="265">
        <v>1688.6</v>
      </c>
      <c r="K13" s="277">
        <v>2000</v>
      </c>
      <c r="L13" s="265">
        <v>1953.7</v>
      </c>
      <c r="M13" s="265">
        <v>2045.6</v>
      </c>
      <c r="N13" s="277">
        <v>2614</v>
      </c>
      <c r="O13" s="265">
        <v>3081.7</v>
      </c>
      <c r="P13" s="278">
        <v>1955.5</v>
      </c>
      <c r="Q13" s="278">
        <v>1869.8</v>
      </c>
    </row>
    <row r="14" spans="1:29" ht="31.5" x14ac:dyDescent="0.25">
      <c r="A14" s="182" t="s">
        <v>114</v>
      </c>
      <c r="B14" s="185" t="s">
        <v>156</v>
      </c>
      <c r="C14" s="271" t="s">
        <v>96</v>
      </c>
      <c r="D14" s="265"/>
      <c r="E14" s="265"/>
      <c r="F14" s="265"/>
      <c r="G14" s="265"/>
      <c r="H14" s="272" t="s">
        <v>183</v>
      </c>
      <c r="I14" s="273"/>
      <c r="J14" s="273"/>
      <c r="K14" s="273"/>
      <c r="L14" s="273"/>
      <c r="M14" s="273"/>
      <c r="N14" s="273"/>
      <c r="O14" s="274"/>
      <c r="P14" s="275"/>
      <c r="Q14" s="275"/>
    </row>
    <row r="15" spans="1:29" x14ac:dyDescent="0.25">
      <c r="A15" s="203"/>
      <c r="B15" s="201"/>
      <c r="C15" s="276" t="s">
        <v>101</v>
      </c>
      <c r="D15" s="265"/>
      <c r="E15" s="265"/>
      <c r="F15" s="265"/>
      <c r="G15" s="265"/>
      <c r="H15" s="265">
        <f>H16</f>
        <v>19426.3</v>
      </c>
      <c r="I15" s="265">
        <f t="shared" ref="I15:M15" si="0">I16</f>
        <v>2217.4</v>
      </c>
      <c r="J15" s="265">
        <f t="shared" si="0"/>
        <v>1688.6</v>
      </c>
      <c r="K15" s="277">
        <f t="shared" si="0"/>
        <v>2000</v>
      </c>
      <c r="L15" s="265">
        <f t="shared" si="0"/>
        <v>1953.7</v>
      </c>
      <c r="M15" s="265">
        <f t="shared" si="0"/>
        <v>2045.6</v>
      </c>
      <c r="N15" s="277">
        <v>2614</v>
      </c>
      <c r="O15" s="265">
        <v>3081.7</v>
      </c>
      <c r="P15" s="278">
        <v>1955.5</v>
      </c>
      <c r="Q15" s="278">
        <v>1869.8</v>
      </c>
    </row>
    <row r="16" spans="1:29" x14ac:dyDescent="0.25">
      <c r="A16" s="204"/>
      <c r="B16" s="202"/>
      <c r="C16" s="276" t="s">
        <v>102</v>
      </c>
      <c r="D16" s="265"/>
      <c r="E16" s="265"/>
      <c r="F16" s="265"/>
      <c r="G16" s="265"/>
      <c r="H16" s="265">
        <v>19426.3</v>
      </c>
      <c r="I16" s="265">
        <v>2217.4</v>
      </c>
      <c r="J16" s="265">
        <v>1688.6</v>
      </c>
      <c r="K16" s="277">
        <v>2000</v>
      </c>
      <c r="L16" s="265">
        <v>1953.7</v>
      </c>
      <c r="M16" s="265">
        <v>2045.6</v>
      </c>
      <c r="N16" s="277">
        <v>2614</v>
      </c>
      <c r="O16" s="265">
        <v>3081.7</v>
      </c>
      <c r="P16" s="278">
        <v>1955.5</v>
      </c>
      <c r="Q16" s="278">
        <v>1869.8</v>
      </c>
    </row>
    <row r="17" spans="1:18" ht="31.5" x14ac:dyDescent="0.25">
      <c r="A17" s="182" t="s">
        <v>115</v>
      </c>
      <c r="B17" s="185" t="s">
        <v>157</v>
      </c>
      <c r="C17" s="271" t="s">
        <v>96</v>
      </c>
      <c r="D17" s="265"/>
      <c r="E17" s="265"/>
      <c r="F17" s="265"/>
      <c r="G17" s="265"/>
      <c r="H17" s="272"/>
      <c r="I17" s="273"/>
      <c r="J17" s="273"/>
      <c r="K17" s="273"/>
      <c r="L17" s="273"/>
      <c r="M17" s="273"/>
      <c r="N17" s="273"/>
      <c r="O17" s="274"/>
      <c r="P17" s="275"/>
      <c r="Q17" s="275"/>
    </row>
    <row r="18" spans="1:18" x14ac:dyDescent="0.25">
      <c r="A18" s="183"/>
      <c r="B18" s="186"/>
      <c r="C18" s="276" t="s">
        <v>101</v>
      </c>
      <c r="D18" s="265"/>
      <c r="E18" s="265"/>
      <c r="F18" s="265"/>
      <c r="G18" s="265"/>
      <c r="H18" s="279">
        <v>0</v>
      </c>
      <c r="I18" s="265">
        <v>0</v>
      </c>
      <c r="J18" s="265">
        <f t="shared" ref="J18:O18" si="1">J19</f>
        <v>0</v>
      </c>
      <c r="K18" s="265">
        <f t="shared" si="1"/>
        <v>0</v>
      </c>
      <c r="L18" s="265">
        <f t="shared" si="1"/>
        <v>0</v>
      </c>
      <c r="M18" s="265">
        <f t="shared" si="1"/>
        <v>0</v>
      </c>
      <c r="N18" s="265">
        <f t="shared" si="1"/>
        <v>0</v>
      </c>
      <c r="O18" s="265">
        <f t="shared" si="1"/>
        <v>0</v>
      </c>
      <c r="P18" s="278">
        <v>0</v>
      </c>
      <c r="Q18" s="278">
        <v>0</v>
      </c>
    </row>
    <row r="19" spans="1:18" x14ac:dyDescent="0.25">
      <c r="A19" s="184"/>
      <c r="B19" s="187"/>
      <c r="C19" s="276" t="s">
        <v>102</v>
      </c>
      <c r="D19" s="265"/>
      <c r="E19" s="265"/>
      <c r="F19" s="265"/>
      <c r="G19" s="265"/>
      <c r="H19" s="279">
        <v>0</v>
      </c>
      <c r="I19" s="279">
        <v>0</v>
      </c>
      <c r="J19" s="265">
        <v>0</v>
      </c>
      <c r="K19" s="265">
        <v>0</v>
      </c>
      <c r="L19" s="265">
        <v>0</v>
      </c>
      <c r="M19" s="265">
        <v>0</v>
      </c>
      <c r="N19" s="265">
        <v>0</v>
      </c>
      <c r="O19" s="265">
        <v>0</v>
      </c>
      <c r="P19" s="278">
        <v>0</v>
      </c>
      <c r="Q19" s="278">
        <v>0</v>
      </c>
    </row>
    <row r="20" spans="1:18" ht="31.5" x14ac:dyDescent="0.25">
      <c r="A20" s="174" t="s">
        <v>170</v>
      </c>
      <c r="B20" s="177" t="s">
        <v>158</v>
      </c>
      <c r="C20" s="271" t="s">
        <v>96</v>
      </c>
      <c r="D20" s="265"/>
      <c r="E20" s="265"/>
      <c r="F20" s="265"/>
      <c r="G20" s="265"/>
      <c r="H20" s="272" t="s">
        <v>183</v>
      </c>
      <c r="I20" s="273"/>
      <c r="J20" s="273"/>
      <c r="K20" s="273"/>
      <c r="L20" s="273"/>
      <c r="M20" s="273"/>
      <c r="N20" s="273"/>
      <c r="O20" s="273"/>
      <c r="P20" s="273"/>
      <c r="Q20" s="280"/>
      <c r="R20" s="110" t="e">
        <f>I12+I22+I27+I33+#REF!</f>
        <v>#REF!</v>
      </c>
    </row>
    <row r="21" spans="1:18" x14ac:dyDescent="0.25">
      <c r="A21" s="175"/>
      <c r="B21" s="178"/>
      <c r="C21" s="271" t="s">
        <v>97</v>
      </c>
      <c r="D21" s="265"/>
      <c r="E21" s="265"/>
      <c r="F21" s="265"/>
      <c r="G21" s="265"/>
      <c r="H21" s="272" t="s">
        <v>180</v>
      </c>
      <c r="I21" s="273"/>
      <c r="J21" s="273"/>
      <c r="K21" s="273"/>
      <c r="L21" s="273"/>
      <c r="M21" s="273"/>
      <c r="N21" s="273"/>
      <c r="O21" s="273"/>
      <c r="P21" s="273"/>
      <c r="Q21" s="280"/>
    </row>
    <row r="22" spans="1:18" x14ac:dyDescent="0.25">
      <c r="A22" s="175"/>
      <c r="B22" s="178"/>
      <c r="C22" s="276" t="s">
        <v>101</v>
      </c>
      <c r="D22" s="265"/>
      <c r="E22" s="265"/>
      <c r="F22" s="265"/>
      <c r="G22" s="265"/>
      <c r="H22" s="277">
        <f>I22+J22+K22+L22+M22+N22+O22+P22+Q22</f>
        <v>4234.7</v>
      </c>
      <c r="I22" s="277">
        <f t="shared" ref="I22:M22" si="2">I24</f>
        <v>444.2</v>
      </c>
      <c r="J22" s="265">
        <f t="shared" si="2"/>
        <v>392.1</v>
      </c>
      <c r="K22" s="277">
        <f t="shared" si="2"/>
        <v>481</v>
      </c>
      <c r="L22" s="265">
        <f t="shared" si="2"/>
        <v>710.4</v>
      </c>
      <c r="M22" s="265">
        <f t="shared" si="2"/>
        <v>688.7</v>
      </c>
      <c r="N22" s="277">
        <v>782</v>
      </c>
      <c r="O22" s="265">
        <v>732.3</v>
      </c>
      <c r="P22" s="281">
        <v>2</v>
      </c>
      <c r="Q22" s="281">
        <v>2</v>
      </c>
    </row>
    <row r="23" spans="1:18" x14ac:dyDescent="0.25">
      <c r="A23" s="176"/>
      <c r="B23" s="179"/>
      <c r="C23" s="276" t="s">
        <v>102</v>
      </c>
      <c r="D23" s="265"/>
      <c r="E23" s="265"/>
      <c r="F23" s="265"/>
      <c r="G23" s="265"/>
      <c r="H23" s="277">
        <f>H25</f>
        <v>4232.7</v>
      </c>
      <c r="I23" s="277">
        <f t="shared" ref="I23:M23" si="3">I25</f>
        <v>444.2</v>
      </c>
      <c r="J23" s="265">
        <f t="shared" si="3"/>
        <v>392.1</v>
      </c>
      <c r="K23" s="277">
        <f t="shared" si="3"/>
        <v>481</v>
      </c>
      <c r="L23" s="265">
        <f t="shared" si="3"/>
        <v>710.4</v>
      </c>
      <c r="M23" s="265">
        <f t="shared" si="3"/>
        <v>688.7</v>
      </c>
      <c r="N23" s="277">
        <v>782</v>
      </c>
      <c r="O23" s="265">
        <v>732.3</v>
      </c>
      <c r="P23" s="281">
        <v>2</v>
      </c>
      <c r="Q23" s="281">
        <v>2</v>
      </c>
    </row>
    <row r="24" spans="1:18" x14ac:dyDescent="0.25">
      <c r="A24" s="168" t="s">
        <v>123</v>
      </c>
      <c r="B24" s="171" t="s">
        <v>159</v>
      </c>
      <c r="C24" s="276" t="s">
        <v>101</v>
      </c>
      <c r="D24" s="265"/>
      <c r="E24" s="265"/>
      <c r="F24" s="265"/>
      <c r="G24" s="265"/>
      <c r="H24" s="277">
        <f>H25</f>
        <v>4232.7</v>
      </c>
      <c r="I24" s="277">
        <f t="shared" ref="I24:M24" si="4">I25</f>
        <v>444.2</v>
      </c>
      <c r="J24" s="265">
        <f t="shared" si="4"/>
        <v>392.1</v>
      </c>
      <c r="K24" s="277">
        <f t="shared" si="4"/>
        <v>481</v>
      </c>
      <c r="L24" s="265">
        <f t="shared" si="4"/>
        <v>710.4</v>
      </c>
      <c r="M24" s="265">
        <f t="shared" si="4"/>
        <v>688.7</v>
      </c>
      <c r="N24" s="277">
        <v>782</v>
      </c>
      <c r="O24" s="265">
        <v>732.3</v>
      </c>
      <c r="P24" s="281">
        <v>2</v>
      </c>
      <c r="Q24" s="281">
        <v>2</v>
      </c>
    </row>
    <row r="25" spans="1:18" x14ac:dyDescent="0.25">
      <c r="A25" s="170"/>
      <c r="B25" s="173"/>
      <c r="C25" s="276" t="s">
        <v>102</v>
      </c>
      <c r="D25" s="265"/>
      <c r="E25" s="265"/>
      <c r="F25" s="265"/>
      <c r="G25" s="265"/>
      <c r="H25" s="277">
        <f>I25+J25+K25+L25+M25+N25+O25+Q25</f>
        <v>4232.7</v>
      </c>
      <c r="I25" s="279">
        <v>444.2</v>
      </c>
      <c r="J25" s="265">
        <v>392.1</v>
      </c>
      <c r="K25" s="277">
        <v>481</v>
      </c>
      <c r="L25" s="265">
        <v>710.4</v>
      </c>
      <c r="M25" s="265">
        <v>688.7</v>
      </c>
      <c r="N25" s="277">
        <v>782</v>
      </c>
      <c r="O25" s="265">
        <v>732.3</v>
      </c>
      <c r="P25" s="281">
        <v>2</v>
      </c>
      <c r="Q25" s="281">
        <v>2</v>
      </c>
    </row>
    <row r="26" spans="1:18" ht="31.5" x14ac:dyDescent="0.25">
      <c r="A26" s="174" t="s">
        <v>19</v>
      </c>
      <c r="B26" s="177" t="s">
        <v>160</v>
      </c>
      <c r="C26" s="271" t="s">
        <v>96</v>
      </c>
      <c r="D26" s="265"/>
      <c r="E26" s="265"/>
      <c r="F26" s="265"/>
      <c r="G26" s="265"/>
      <c r="H26" s="272" t="s">
        <v>183</v>
      </c>
      <c r="I26" s="273"/>
      <c r="J26" s="273"/>
      <c r="K26" s="273"/>
      <c r="L26" s="273"/>
      <c r="M26" s="273"/>
      <c r="N26" s="273"/>
      <c r="O26" s="274"/>
      <c r="P26" s="275"/>
      <c r="Q26" s="275"/>
    </row>
    <row r="27" spans="1:18" x14ac:dyDescent="0.25">
      <c r="A27" s="175"/>
      <c r="B27" s="178"/>
      <c r="C27" s="276" t="s">
        <v>101</v>
      </c>
      <c r="D27" s="276"/>
      <c r="E27" s="276"/>
      <c r="F27" s="276"/>
      <c r="G27" s="282"/>
      <c r="H27" s="283">
        <f>SUM(I27:Q27)</f>
        <v>22357</v>
      </c>
      <c r="I27" s="283">
        <v>1175</v>
      </c>
      <c r="J27" s="284">
        <v>643</v>
      </c>
      <c r="K27" s="282">
        <v>1739.2</v>
      </c>
      <c r="L27" s="282">
        <v>4043.6</v>
      </c>
      <c r="M27" s="282">
        <v>5145.6000000000004</v>
      </c>
      <c r="N27" s="282">
        <v>3308.1</v>
      </c>
      <c r="O27" s="282">
        <v>5991.7</v>
      </c>
      <c r="P27" s="285">
        <v>310.8</v>
      </c>
      <c r="Q27" s="285">
        <v>0</v>
      </c>
    </row>
    <row r="28" spans="1:18" x14ac:dyDescent="0.25">
      <c r="A28" s="176"/>
      <c r="B28" s="179"/>
      <c r="C28" s="276" t="s">
        <v>102</v>
      </c>
      <c r="D28" s="276"/>
      <c r="E28" s="276"/>
      <c r="F28" s="276"/>
      <c r="G28" s="282"/>
      <c r="H28" s="283">
        <f>H27</f>
        <v>22357</v>
      </c>
      <c r="I28" s="283">
        <v>1175</v>
      </c>
      <c r="J28" s="284">
        <v>643</v>
      </c>
      <c r="K28" s="282">
        <v>1739.2</v>
      </c>
      <c r="L28" s="282">
        <v>4043.6</v>
      </c>
      <c r="M28" s="282">
        <v>5145.6000000000004</v>
      </c>
      <c r="N28" s="282">
        <v>3308.1</v>
      </c>
      <c r="O28" s="282">
        <v>5991.7</v>
      </c>
      <c r="P28" s="285">
        <v>310.8</v>
      </c>
      <c r="Q28" s="285">
        <v>0</v>
      </c>
    </row>
    <row r="29" spans="1:18" ht="31.5" x14ac:dyDescent="0.25">
      <c r="A29" s="168" t="s">
        <v>20</v>
      </c>
      <c r="B29" s="196" t="s">
        <v>162</v>
      </c>
      <c r="C29" s="271" t="s">
        <v>96</v>
      </c>
      <c r="D29" s="265"/>
      <c r="E29" s="265"/>
      <c r="F29" s="265"/>
      <c r="G29" s="265"/>
      <c r="H29" s="272" t="s">
        <v>183</v>
      </c>
      <c r="I29" s="273"/>
      <c r="J29" s="273"/>
      <c r="K29" s="273"/>
      <c r="L29" s="273"/>
      <c r="M29" s="273"/>
      <c r="N29" s="273"/>
      <c r="O29" s="273"/>
      <c r="P29" s="273"/>
      <c r="Q29" s="280"/>
    </row>
    <row r="30" spans="1:18" x14ac:dyDescent="0.25">
      <c r="A30" s="169"/>
      <c r="B30" s="196"/>
      <c r="C30" s="271" t="s">
        <v>101</v>
      </c>
      <c r="D30" s="286" t="s">
        <v>98</v>
      </c>
      <c r="E30" s="286" t="s">
        <v>99</v>
      </c>
      <c r="F30" s="286" t="s">
        <v>99</v>
      </c>
      <c r="G30" s="286">
        <v>0</v>
      </c>
      <c r="H30" s="287">
        <f>H31</f>
        <v>22357</v>
      </c>
      <c r="I30" s="287">
        <f t="shared" ref="I30:M30" si="5">I31</f>
        <v>1175</v>
      </c>
      <c r="J30" s="287">
        <f t="shared" si="5"/>
        <v>643</v>
      </c>
      <c r="K30" s="287">
        <f t="shared" si="5"/>
        <v>1739.2</v>
      </c>
      <c r="L30" s="287">
        <f t="shared" si="5"/>
        <v>4043.6</v>
      </c>
      <c r="M30" s="287">
        <f t="shared" si="5"/>
        <v>5145.6000000000004</v>
      </c>
      <c r="N30" s="287">
        <v>3308.1</v>
      </c>
      <c r="O30" s="287">
        <v>5991.7</v>
      </c>
      <c r="P30" s="288">
        <v>310.8</v>
      </c>
      <c r="Q30" s="288">
        <v>0</v>
      </c>
    </row>
    <row r="31" spans="1:18" x14ac:dyDescent="0.25">
      <c r="A31" s="169"/>
      <c r="B31" s="196"/>
      <c r="C31" s="271" t="s">
        <v>102</v>
      </c>
      <c r="D31" s="286" t="s">
        <v>99</v>
      </c>
      <c r="E31" s="286" t="s">
        <v>99</v>
      </c>
      <c r="F31" s="286" t="s">
        <v>99</v>
      </c>
      <c r="G31" s="286">
        <v>0</v>
      </c>
      <c r="H31" s="287">
        <v>22357</v>
      </c>
      <c r="I31" s="287">
        <v>1175</v>
      </c>
      <c r="J31" s="287">
        <v>643</v>
      </c>
      <c r="K31" s="287">
        <v>1739.2</v>
      </c>
      <c r="L31" s="279">
        <v>4043.6</v>
      </c>
      <c r="M31" s="279">
        <v>5145.6000000000004</v>
      </c>
      <c r="N31" s="279">
        <v>3308.1</v>
      </c>
      <c r="O31" s="279">
        <v>5991.7</v>
      </c>
      <c r="P31" s="289">
        <v>310.8</v>
      </c>
      <c r="Q31" s="289">
        <v>0</v>
      </c>
    </row>
    <row r="32" spans="1:18" ht="31.5" customHeight="1" x14ac:dyDescent="0.25">
      <c r="A32" s="180" t="s">
        <v>172</v>
      </c>
      <c r="B32" s="181" t="s">
        <v>163</v>
      </c>
      <c r="C32" s="271" t="s">
        <v>96</v>
      </c>
      <c r="D32" s="290"/>
      <c r="E32" s="290"/>
      <c r="F32" s="290"/>
      <c r="G32" s="291"/>
      <c r="H32" s="272" t="s">
        <v>183</v>
      </c>
      <c r="I32" s="273"/>
      <c r="J32" s="273"/>
      <c r="K32" s="273"/>
      <c r="L32" s="273"/>
      <c r="M32" s="273"/>
      <c r="N32" s="273"/>
      <c r="O32" s="273"/>
      <c r="P32" s="273"/>
      <c r="Q32" s="280"/>
    </row>
    <row r="33" spans="1:17" x14ac:dyDescent="0.25">
      <c r="A33" s="180"/>
      <c r="B33" s="181"/>
      <c r="C33" s="292" t="s">
        <v>101</v>
      </c>
      <c r="D33" s="290"/>
      <c r="E33" s="290"/>
      <c r="F33" s="290"/>
      <c r="G33" s="291"/>
      <c r="H33" s="293">
        <f>H34</f>
        <v>3711.7</v>
      </c>
      <c r="I33" s="293">
        <v>695.3</v>
      </c>
      <c r="J33" s="293">
        <v>227</v>
      </c>
      <c r="K33" s="293">
        <v>310</v>
      </c>
      <c r="L33" s="293">
        <v>279.39999999999998</v>
      </c>
      <c r="M33" s="293">
        <v>330.9</v>
      </c>
      <c r="N33" s="294">
        <v>913.1</v>
      </c>
      <c r="O33" s="294">
        <v>393.3</v>
      </c>
      <c r="P33" s="294">
        <v>330</v>
      </c>
      <c r="Q33" s="294">
        <v>232.7</v>
      </c>
    </row>
    <row r="34" spans="1:17" x14ac:dyDescent="0.25">
      <c r="A34" s="180"/>
      <c r="B34" s="181"/>
      <c r="C34" s="292" t="s">
        <v>102</v>
      </c>
      <c r="D34" s="290"/>
      <c r="E34" s="290"/>
      <c r="F34" s="290"/>
      <c r="G34" s="291"/>
      <c r="H34" s="293">
        <f>I34+J34+K34+L34+M34+N34+O34+P34+Q34</f>
        <v>3711.7</v>
      </c>
      <c r="I34" s="293">
        <v>695.3</v>
      </c>
      <c r="J34" s="293">
        <v>227</v>
      </c>
      <c r="K34" s="293">
        <v>310</v>
      </c>
      <c r="L34" s="293">
        <v>279.39999999999998</v>
      </c>
      <c r="M34" s="293">
        <v>330.9</v>
      </c>
      <c r="N34" s="293">
        <v>913.1</v>
      </c>
      <c r="O34" s="293">
        <v>393.3</v>
      </c>
      <c r="P34" s="294">
        <v>330</v>
      </c>
      <c r="Q34" s="294">
        <v>232.7</v>
      </c>
    </row>
    <row r="35" spans="1:17" ht="31.5" x14ac:dyDescent="0.25">
      <c r="A35" s="182" t="s">
        <v>22</v>
      </c>
      <c r="B35" s="185" t="s">
        <v>164</v>
      </c>
      <c r="C35" s="271" t="s">
        <v>96</v>
      </c>
      <c r="D35" s="265"/>
      <c r="E35" s="265"/>
      <c r="F35" s="265"/>
      <c r="G35" s="265"/>
      <c r="H35" s="272" t="s">
        <v>183</v>
      </c>
      <c r="I35" s="273"/>
      <c r="J35" s="273"/>
      <c r="K35" s="273"/>
      <c r="L35" s="273"/>
      <c r="M35" s="273"/>
      <c r="N35" s="273"/>
      <c r="O35" s="273"/>
      <c r="P35" s="273"/>
      <c r="Q35" s="280"/>
    </row>
    <row r="36" spans="1:17" x14ac:dyDescent="0.25">
      <c r="A36" s="183"/>
      <c r="B36" s="186"/>
      <c r="C36" s="292" t="s">
        <v>101</v>
      </c>
      <c r="D36" s="290"/>
      <c r="E36" s="290"/>
      <c r="F36" s="290"/>
      <c r="G36" s="291"/>
      <c r="H36" s="287">
        <f>H37</f>
        <v>2828</v>
      </c>
      <c r="I36" s="287">
        <v>434.1</v>
      </c>
      <c r="J36" s="287">
        <f>J37</f>
        <v>224</v>
      </c>
      <c r="K36" s="287">
        <f>K37</f>
        <v>310</v>
      </c>
      <c r="L36" s="287">
        <v>263.39999999999998</v>
      </c>
      <c r="M36" s="287">
        <v>292.7</v>
      </c>
      <c r="N36" s="287">
        <v>418.3</v>
      </c>
      <c r="O36" s="287">
        <v>372.8</v>
      </c>
      <c r="P36" s="288">
        <v>290</v>
      </c>
      <c r="Q36" s="288">
        <v>222.7</v>
      </c>
    </row>
    <row r="37" spans="1:17" x14ac:dyDescent="0.25">
      <c r="A37" s="184"/>
      <c r="B37" s="187"/>
      <c r="C37" s="292" t="s">
        <v>102</v>
      </c>
      <c r="D37" s="290"/>
      <c r="E37" s="290"/>
      <c r="F37" s="290"/>
      <c r="G37" s="291"/>
      <c r="H37" s="287">
        <f>I37+J37+K37+L37+M37+N37+O37+P37+Q37</f>
        <v>2828</v>
      </c>
      <c r="I37" s="287">
        <v>434.1</v>
      </c>
      <c r="J37" s="287">
        <v>224</v>
      </c>
      <c r="K37" s="287">
        <v>310</v>
      </c>
      <c r="L37" s="287">
        <v>263.39999999999998</v>
      </c>
      <c r="M37" s="287">
        <v>292.7</v>
      </c>
      <c r="N37" s="287">
        <v>418.3</v>
      </c>
      <c r="O37" s="287">
        <v>372.8</v>
      </c>
      <c r="P37" s="288">
        <v>290</v>
      </c>
      <c r="Q37" s="288">
        <v>222.7</v>
      </c>
    </row>
    <row r="38" spans="1:17" ht="31.5" x14ac:dyDescent="0.25">
      <c r="A38" s="182" t="s">
        <v>23</v>
      </c>
      <c r="B38" s="185" t="s">
        <v>69</v>
      </c>
      <c r="C38" s="271" t="s">
        <v>96</v>
      </c>
      <c r="D38" s="265"/>
      <c r="E38" s="265"/>
      <c r="F38" s="265"/>
      <c r="G38" s="265"/>
      <c r="H38" s="272" t="s">
        <v>183</v>
      </c>
      <c r="I38" s="273"/>
      <c r="J38" s="273"/>
      <c r="K38" s="273"/>
      <c r="L38" s="273"/>
      <c r="M38" s="273"/>
      <c r="N38" s="273"/>
      <c r="O38" s="273"/>
      <c r="P38" s="273"/>
      <c r="Q38" s="280"/>
    </row>
    <row r="39" spans="1:17" x14ac:dyDescent="0.25">
      <c r="A39" s="183"/>
      <c r="B39" s="186"/>
      <c r="C39" s="292" t="s">
        <v>101</v>
      </c>
      <c r="D39" s="290"/>
      <c r="E39" s="290"/>
      <c r="F39" s="290"/>
      <c r="G39" s="291"/>
      <c r="H39" s="293">
        <f>H40</f>
        <v>54.5</v>
      </c>
      <c r="I39" s="293">
        <f t="shared" ref="I39:M39" si="6">I40</f>
        <v>0</v>
      </c>
      <c r="J39" s="293">
        <f t="shared" si="6"/>
        <v>3</v>
      </c>
      <c r="K39" s="293">
        <f t="shared" si="6"/>
        <v>0</v>
      </c>
      <c r="L39" s="293">
        <f t="shared" si="6"/>
        <v>16</v>
      </c>
      <c r="M39" s="293">
        <f t="shared" si="6"/>
        <v>0</v>
      </c>
      <c r="N39" s="293">
        <v>0</v>
      </c>
      <c r="O39" s="293">
        <v>20.5</v>
      </c>
      <c r="P39" s="294">
        <v>5</v>
      </c>
      <c r="Q39" s="294">
        <v>10</v>
      </c>
    </row>
    <row r="40" spans="1:17" x14ac:dyDescent="0.25">
      <c r="A40" s="184"/>
      <c r="B40" s="187"/>
      <c r="C40" s="292" t="s">
        <v>102</v>
      </c>
      <c r="D40" s="290"/>
      <c r="E40" s="290"/>
      <c r="F40" s="290"/>
      <c r="G40" s="291"/>
      <c r="H40" s="293">
        <f>I40+J40+K40+L40+M40+N40+O40+P40+Q40</f>
        <v>54.5</v>
      </c>
      <c r="I40" s="295">
        <v>0</v>
      </c>
      <c r="J40" s="295">
        <v>3</v>
      </c>
      <c r="K40" s="295">
        <v>0</v>
      </c>
      <c r="L40" s="295">
        <v>16</v>
      </c>
      <c r="M40" s="295">
        <v>0</v>
      </c>
      <c r="N40" s="295">
        <v>0</v>
      </c>
      <c r="O40" s="295">
        <v>20.5</v>
      </c>
      <c r="P40" s="296">
        <v>5</v>
      </c>
      <c r="Q40" s="296">
        <v>10</v>
      </c>
    </row>
    <row r="41" spans="1:17" ht="31.5" x14ac:dyDescent="0.25">
      <c r="A41" s="182" t="s">
        <v>24</v>
      </c>
      <c r="B41" s="185" t="s">
        <v>70</v>
      </c>
      <c r="C41" s="271" t="s">
        <v>96</v>
      </c>
      <c r="D41" s="265"/>
      <c r="E41" s="265"/>
      <c r="F41" s="265"/>
      <c r="G41" s="265"/>
      <c r="H41" s="272" t="s">
        <v>183</v>
      </c>
      <c r="I41" s="273"/>
      <c r="J41" s="273"/>
      <c r="K41" s="273"/>
      <c r="L41" s="273"/>
      <c r="M41" s="273"/>
      <c r="N41" s="273"/>
      <c r="O41" s="273"/>
      <c r="P41" s="273"/>
      <c r="Q41" s="280"/>
    </row>
    <row r="42" spans="1:17" x14ac:dyDescent="0.25">
      <c r="A42" s="183"/>
      <c r="B42" s="186"/>
      <c r="C42" s="292" t="s">
        <v>101</v>
      </c>
      <c r="D42" s="290"/>
      <c r="E42" s="290"/>
      <c r="F42" s="290"/>
      <c r="G42" s="291"/>
      <c r="H42" s="293">
        <f>H43</f>
        <v>0</v>
      </c>
      <c r="I42" s="293">
        <f t="shared" ref="I42:M42" si="7">I43</f>
        <v>0</v>
      </c>
      <c r="J42" s="293">
        <f t="shared" si="7"/>
        <v>0</v>
      </c>
      <c r="K42" s="293">
        <f t="shared" si="7"/>
        <v>0</v>
      </c>
      <c r="L42" s="293">
        <f t="shared" si="7"/>
        <v>0</v>
      </c>
      <c r="M42" s="293">
        <f t="shared" si="7"/>
        <v>0</v>
      </c>
      <c r="N42" s="293">
        <v>0</v>
      </c>
      <c r="O42" s="293">
        <v>0</v>
      </c>
      <c r="P42" s="294">
        <v>0</v>
      </c>
      <c r="Q42" s="294">
        <v>0</v>
      </c>
    </row>
    <row r="43" spans="1:17" x14ac:dyDescent="0.25">
      <c r="A43" s="184"/>
      <c r="B43" s="187"/>
      <c r="C43" s="292" t="s">
        <v>102</v>
      </c>
      <c r="D43" s="290"/>
      <c r="E43" s="290"/>
      <c r="F43" s="290"/>
      <c r="G43" s="291"/>
      <c r="H43" s="293">
        <f>I43+J43+K43+L43+M43+N43+O43+Q43</f>
        <v>0</v>
      </c>
      <c r="I43" s="295">
        <v>0</v>
      </c>
      <c r="J43" s="295">
        <v>0</v>
      </c>
      <c r="K43" s="295">
        <v>0</v>
      </c>
      <c r="L43" s="295">
        <v>0</v>
      </c>
      <c r="M43" s="295">
        <v>0</v>
      </c>
      <c r="N43" s="295">
        <v>0</v>
      </c>
      <c r="O43" s="295">
        <v>0</v>
      </c>
      <c r="P43" s="296">
        <v>0</v>
      </c>
      <c r="Q43" s="296">
        <v>0</v>
      </c>
    </row>
    <row r="44" spans="1:17" ht="31.5" x14ac:dyDescent="0.25">
      <c r="A44" s="182" t="s">
        <v>25</v>
      </c>
      <c r="B44" s="185" t="s">
        <v>71</v>
      </c>
      <c r="C44" s="271" t="s">
        <v>96</v>
      </c>
      <c r="D44" s="265"/>
      <c r="E44" s="265"/>
      <c r="F44" s="265"/>
      <c r="G44" s="265"/>
      <c r="H44" s="272" t="s">
        <v>183</v>
      </c>
      <c r="I44" s="273"/>
      <c r="J44" s="273"/>
      <c r="K44" s="273"/>
      <c r="L44" s="273"/>
      <c r="M44" s="273"/>
      <c r="N44" s="273"/>
      <c r="O44" s="273"/>
      <c r="P44" s="273"/>
      <c r="Q44" s="280"/>
    </row>
    <row r="45" spans="1:17" x14ac:dyDescent="0.25">
      <c r="A45" s="183"/>
      <c r="B45" s="186"/>
      <c r="C45" s="271" t="s">
        <v>101</v>
      </c>
      <c r="D45" s="290"/>
      <c r="E45" s="290"/>
      <c r="F45" s="290"/>
      <c r="G45" s="291"/>
      <c r="H45" s="293">
        <f>H46</f>
        <v>533</v>
      </c>
      <c r="I45" s="293">
        <f t="shared" ref="I45:O45" si="8">I46</f>
        <v>0</v>
      </c>
      <c r="J45" s="293">
        <f t="shared" si="8"/>
        <v>0</v>
      </c>
      <c r="K45" s="293">
        <f t="shared" si="8"/>
        <v>0</v>
      </c>
      <c r="L45" s="293">
        <f t="shared" si="8"/>
        <v>0</v>
      </c>
      <c r="M45" s="293">
        <f t="shared" si="8"/>
        <v>38.200000000000003</v>
      </c>
      <c r="N45" s="293">
        <f t="shared" si="8"/>
        <v>494.8</v>
      </c>
      <c r="O45" s="293">
        <f t="shared" si="8"/>
        <v>0</v>
      </c>
      <c r="P45" s="294">
        <v>0</v>
      </c>
      <c r="Q45" s="294">
        <v>0</v>
      </c>
    </row>
    <row r="46" spans="1:17" x14ac:dyDescent="0.25">
      <c r="A46" s="184"/>
      <c r="B46" s="187"/>
      <c r="C46" s="292" t="s">
        <v>102</v>
      </c>
      <c r="D46" s="290"/>
      <c r="E46" s="290"/>
      <c r="F46" s="290"/>
      <c r="G46" s="291"/>
      <c r="H46" s="293">
        <f>M46+N46</f>
        <v>533</v>
      </c>
      <c r="I46" s="295">
        <v>0</v>
      </c>
      <c r="J46" s="295">
        <v>0</v>
      </c>
      <c r="K46" s="295">
        <v>0</v>
      </c>
      <c r="L46" s="295">
        <v>0</v>
      </c>
      <c r="M46" s="295">
        <v>38.200000000000003</v>
      </c>
      <c r="N46" s="295">
        <v>494.8</v>
      </c>
      <c r="O46" s="295">
        <v>0</v>
      </c>
      <c r="P46" s="296">
        <v>0</v>
      </c>
      <c r="Q46" s="296">
        <v>0</v>
      </c>
    </row>
    <row r="47" spans="1:17" ht="31.5" x14ac:dyDescent="0.25">
      <c r="A47" s="211" t="s">
        <v>26</v>
      </c>
      <c r="B47" s="212" t="s">
        <v>72</v>
      </c>
      <c r="C47" s="271" t="s">
        <v>96</v>
      </c>
      <c r="D47" s="265"/>
      <c r="E47" s="265"/>
      <c r="F47" s="265"/>
      <c r="G47" s="265"/>
      <c r="H47" s="272" t="s">
        <v>183</v>
      </c>
      <c r="I47" s="273"/>
      <c r="J47" s="273"/>
      <c r="K47" s="273"/>
      <c r="L47" s="273"/>
      <c r="M47" s="273"/>
      <c r="N47" s="273"/>
      <c r="O47" s="273"/>
      <c r="P47" s="273"/>
      <c r="Q47" s="280"/>
    </row>
    <row r="48" spans="1:17" x14ac:dyDescent="0.25">
      <c r="A48" s="211"/>
      <c r="B48" s="212"/>
      <c r="C48" s="292" t="s">
        <v>101</v>
      </c>
      <c r="D48" s="290"/>
      <c r="E48" s="290"/>
      <c r="F48" s="290"/>
      <c r="G48" s="291"/>
      <c r="H48" s="293">
        <f>H49</f>
        <v>0</v>
      </c>
      <c r="I48" s="293">
        <f t="shared" ref="I48:M48" si="9">I49</f>
        <v>0</v>
      </c>
      <c r="J48" s="293">
        <f t="shared" si="9"/>
        <v>0</v>
      </c>
      <c r="K48" s="293">
        <f t="shared" si="9"/>
        <v>0</v>
      </c>
      <c r="L48" s="293">
        <f t="shared" si="9"/>
        <v>0</v>
      </c>
      <c r="M48" s="293">
        <f t="shared" si="9"/>
        <v>0</v>
      </c>
      <c r="N48" s="293">
        <v>0</v>
      </c>
      <c r="O48" s="293">
        <v>0</v>
      </c>
      <c r="P48" s="294">
        <v>0</v>
      </c>
      <c r="Q48" s="294">
        <v>0</v>
      </c>
    </row>
    <row r="49" spans="1:17" x14ac:dyDescent="0.25">
      <c r="A49" s="182"/>
      <c r="B49" s="185"/>
      <c r="C49" s="292" t="s">
        <v>102</v>
      </c>
      <c r="D49" s="290"/>
      <c r="E49" s="290"/>
      <c r="F49" s="290"/>
      <c r="G49" s="291"/>
      <c r="H49" s="293">
        <f>I49+J49+K49+L49+M49+N49+O49+Q49</f>
        <v>0</v>
      </c>
      <c r="I49" s="295">
        <v>0</v>
      </c>
      <c r="J49" s="295">
        <v>0</v>
      </c>
      <c r="K49" s="295">
        <v>0</v>
      </c>
      <c r="L49" s="295">
        <v>0</v>
      </c>
      <c r="M49" s="295">
        <v>0</v>
      </c>
      <c r="N49" s="295">
        <v>0</v>
      </c>
      <c r="O49" s="295">
        <v>0</v>
      </c>
      <c r="P49" s="296">
        <v>0</v>
      </c>
      <c r="Q49" s="296">
        <v>0</v>
      </c>
    </row>
    <row r="50" spans="1:17" ht="31.5" x14ac:dyDescent="0.25">
      <c r="A50" s="213" t="s">
        <v>73</v>
      </c>
      <c r="B50" s="196" t="s">
        <v>74</v>
      </c>
      <c r="C50" s="271" t="s">
        <v>96</v>
      </c>
      <c r="D50" s="265"/>
      <c r="E50" s="265"/>
      <c r="F50" s="265"/>
      <c r="G50" s="265"/>
      <c r="H50" s="272" t="s">
        <v>183</v>
      </c>
      <c r="I50" s="273"/>
      <c r="J50" s="273"/>
      <c r="K50" s="273"/>
      <c r="L50" s="273"/>
      <c r="M50" s="273"/>
      <c r="N50" s="273"/>
      <c r="O50" s="273"/>
      <c r="P50" s="273"/>
      <c r="Q50" s="280"/>
    </row>
    <row r="51" spans="1:17" x14ac:dyDescent="0.25">
      <c r="A51" s="213"/>
      <c r="B51" s="196"/>
      <c r="C51" s="292" t="s">
        <v>101</v>
      </c>
      <c r="D51" s="276"/>
      <c r="E51" s="276"/>
      <c r="F51" s="276"/>
      <c r="G51" s="282"/>
      <c r="H51" s="283">
        <f>H52</f>
        <v>0</v>
      </c>
      <c r="I51" s="283">
        <f t="shared" ref="I51:M51" si="10">I52</f>
        <v>0</v>
      </c>
      <c r="J51" s="283">
        <f t="shared" si="10"/>
        <v>0</v>
      </c>
      <c r="K51" s="283">
        <f t="shared" si="10"/>
        <v>0</v>
      </c>
      <c r="L51" s="283">
        <f t="shared" si="10"/>
        <v>0</v>
      </c>
      <c r="M51" s="283">
        <f t="shared" si="10"/>
        <v>0</v>
      </c>
      <c r="N51" s="283">
        <v>0</v>
      </c>
      <c r="O51" s="283">
        <v>0</v>
      </c>
      <c r="P51" s="297">
        <f>P52</f>
        <v>0</v>
      </c>
      <c r="Q51" s="297">
        <f>Q52</f>
        <v>0</v>
      </c>
    </row>
    <row r="52" spans="1:17" x14ac:dyDescent="0.25">
      <c r="A52" s="213"/>
      <c r="B52" s="196"/>
      <c r="C52" s="292" t="s">
        <v>102</v>
      </c>
      <c r="D52" s="276"/>
      <c r="E52" s="276"/>
      <c r="F52" s="276"/>
      <c r="G52" s="282"/>
      <c r="H52" s="283">
        <f>I52+J52+K52+L52+M52+N52+O52+Q52</f>
        <v>0</v>
      </c>
      <c r="I52" s="283">
        <v>0</v>
      </c>
      <c r="J52" s="283">
        <v>0</v>
      </c>
      <c r="K52" s="283">
        <v>0</v>
      </c>
      <c r="L52" s="283">
        <v>0</v>
      </c>
      <c r="M52" s="283">
        <v>0</v>
      </c>
      <c r="N52" s="283">
        <v>0</v>
      </c>
      <c r="O52" s="283">
        <v>0</v>
      </c>
      <c r="P52" s="297">
        <v>0</v>
      </c>
      <c r="Q52" s="297">
        <v>0</v>
      </c>
    </row>
    <row r="53" spans="1:17" ht="31.5" x14ac:dyDescent="0.25">
      <c r="A53" s="168" t="s">
        <v>75</v>
      </c>
      <c r="B53" s="171" t="s">
        <v>76</v>
      </c>
      <c r="C53" s="271" t="s">
        <v>96</v>
      </c>
      <c r="D53" s="265"/>
      <c r="E53" s="265"/>
      <c r="F53" s="265"/>
      <c r="G53" s="265"/>
      <c r="H53" s="272" t="s">
        <v>183</v>
      </c>
      <c r="I53" s="273"/>
      <c r="J53" s="273"/>
      <c r="K53" s="273"/>
      <c r="L53" s="273"/>
      <c r="M53" s="273"/>
      <c r="N53" s="273"/>
      <c r="O53" s="273"/>
      <c r="P53" s="273"/>
      <c r="Q53" s="280"/>
    </row>
    <row r="54" spans="1:17" x14ac:dyDescent="0.25">
      <c r="A54" s="169"/>
      <c r="B54" s="172"/>
      <c r="C54" s="292" t="s">
        <v>101</v>
      </c>
      <c r="D54" s="276"/>
      <c r="E54" s="276"/>
      <c r="F54" s="276"/>
      <c r="G54" s="282"/>
      <c r="H54" s="283">
        <f>H55</f>
        <v>0</v>
      </c>
      <c r="I54" s="283">
        <f t="shared" ref="I54:M54" si="11">I55</f>
        <v>0</v>
      </c>
      <c r="J54" s="283">
        <f t="shared" si="11"/>
        <v>0</v>
      </c>
      <c r="K54" s="283">
        <v>0</v>
      </c>
      <c r="L54" s="283">
        <f t="shared" si="11"/>
        <v>0</v>
      </c>
      <c r="M54" s="283">
        <f t="shared" si="11"/>
        <v>0</v>
      </c>
      <c r="N54" s="283">
        <v>0</v>
      </c>
      <c r="O54" s="283">
        <v>0</v>
      </c>
      <c r="P54" s="297">
        <v>0</v>
      </c>
      <c r="Q54" s="297">
        <v>0</v>
      </c>
    </row>
    <row r="55" spans="1:17" x14ac:dyDescent="0.25">
      <c r="A55" s="170"/>
      <c r="B55" s="173"/>
      <c r="C55" s="292" t="s">
        <v>102</v>
      </c>
      <c r="D55" s="276"/>
      <c r="E55" s="276"/>
      <c r="F55" s="276"/>
      <c r="G55" s="282"/>
      <c r="H55" s="283">
        <f>I55+J55+K55+L55+M55+N55+O55+Q55</f>
        <v>0</v>
      </c>
      <c r="I55" s="283">
        <v>0</v>
      </c>
      <c r="J55" s="283">
        <v>0</v>
      </c>
      <c r="K55" s="283">
        <v>0</v>
      </c>
      <c r="L55" s="283">
        <v>0</v>
      </c>
      <c r="M55" s="283">
        <v>0</v>
      </c>
      <c r="N55" s="283">
        <v>0</v>
      </c>
      <c r="O55" s="283">
        <v>0</v>
      </c>
      <c r="P55" s="297">
        <v>0</v>
      </c>
      <c r="Q55" s="297">
        <v>0</v>
      </c>
    </row>
    <row r="56" spans="1:17" ht="31.5" x14ac:dyDescent="0.25">
      <c r="A56" s="168" t="s">
        <v>80</v>
      </c>
      <c r="B56" s="171" t="s">
        <v>79</v>
      </c>
      <c r="C56" s="271" t="s">
        <v>96</v>
      </c>
      <c r="D56" s="265"/>
      <c r="E56" s="265"/>
      <c r="F56" s="265"/>
      <c r="G56" s="265"/>
      <c r="H56" s="272" t="s">
        <v>183</v>
      </c>
      <c r="I56" s="273"/>
      <c r="J56" s="273"/>
      <c r="K56" s="273"/>
      <c r="L56" s="273"/>
      <c r="M56" s="273"/>
      <c r="N56" s="273"/>
      <c r="O56" s="273"/>
      <c r="P56" s="273"/>
      <c r="Q56" s="280"/>
    </row>
    <row r="57" spans="1:17" x14ac:dyDescent="0.25">
      <c r="A57" s="169"/>
      <c r="B57" s="172"/>
      <c r="C57" s="292" t="s">
        <v>101</v>
      </c>
      <c r="D57" s="276"/>
      <c r="E57" s="276"/>
      <c r="F57" s="276"/>
      <c r="G57" s="282"/>
      <c r="H57" s="279">
        <f>H58</f>
        <v>0</v>
      </c>
      <c r="I57" s="279">
        <f t="shared" ref="I57:O57" si="12">I58</f>
        <v>0</v>
      </c>
      <c r="J57" s="279">
        <f t="shared" si="12"/>
        <v>0</v>
      </c>
      <c r="K57" s="279">
        <f t="shared" si="12"/>
        <v>0</v>
      </c>
      <c r="L57" s="279">
        <f t="shared" si="12"/>
        <v>0</v>
      </c>
      <c r="M57" s="279">
        <f t="shared" si="12"/>
        <v>0</v>
      </c>
      <c r="N57" s="279">
        <v>0</v>
      </c>
      <c r="O57" s="279">
        <f t="shared" si="12"/>
        <v>0</v>
      </c>
      <c r="P57" s="289">
        <v>0</v>
      </c>
      <c r="Q57" s="289">
        <v>0</v>
      </c>
    </row>
    <row r="58" spans="1:17" x14ac:dyDescent="0.25">
      <c r="A58" s="170"/>
      <c r="B58" s="173"/>
      <c r="C58" s="292" t="s">
        <v>102</v>
      </c>
      <c r="D58" s="276"/>
      <c r="E58" s="276"/>
      <c r="F58" s="276"/>
      <c r="G58" s="282"/>
      <c r="H58" s="279">
        <f>L58+M58+N58+O58+K58</f>
        <v>0</v>
      </c>
      <c r="I58" s="279">
        <v>0</v>
      </c>
      <c r="J58" s="279">
        <v>0</v>
      </c>
      <c r="K58" s="279">
        <v>0</v>
      </c>
      <c r="L58" s="279">
        <v>0</v>
      </c>
      <c r="M58" s="279">
        <v>0</v>
      </c>
      <c r="N58" s="279">
        <v>0</v>
      </c>
      <c r="O58" s="279">
        <v>0</v>
      </c>
      <c r="P58" s="289">
        <v>0</v>
      </c>
      <c r="Q58" s="289">
        <v>0</v>
      </c>
    </row>
    <row r="59" spans="1:17" ht="31.5" x14ac:dyDescent="0.25">
      <c r="A59" s="168" t="s">
        <v>177</v>
      </c>
      <c r="B59" s="171" t="s">
        <v>184</v>
      </c>
      <c r="C59" s="271" t="s">
        <v>96</v>
      </c>
      <c r="D59" s="276"/>
      <c r="E59" s="276"/>
      <c r="F59" s="276"/>
      <c r="G59" s="282"/>
      <c r="H59" s="298" t="s">
        <v>183</v>
      </c>
      <c r="I59" s="299"/>
      <c r="J59" s="299"/>
      <c r="K59" s="299"/>
      <c r="L59" s="299"/>
      <c r="M59" s="299"/>
      <c r="N59" s="299"/>
      <c r="O59" s="299"/>
      <c r="P59" s="299"/>
      <c r="Q59" s="300"/>
    </row>
    <row r="60" spans="1:17" x14ac:dyDescent="0.25">
      <c r="A60" s="169"/>
      <c r="B60" s="172"/>
      <c r="C60" s="292" t="s">
        <v>101</v>
      </c>
      <c r="D60" s="276"/>
      <c r="E60" s="276"/>
      <c r="F60" s="276"/>
      <c r="G60" s="282"/>
      <c r="H60" s="279">
        <v>0</v>
      </c>
      <c r="I60" s="279">
        <v>1011.7</v>
      </c>
      <c r="J60" s="279">
        <v>0</v>
      </c>
      <c r="K60" s="279">
        <v>0</v>
      </c>
      <c r="L60" s="279">
        <v>0</v>
      </c>
      <c r="M60" s="279">
        <v>0</v>
      </c>
      <c r="N60" s="279">
        <v>0</v>
      </c>
      <c r="O60" s="279">
        <v>0</v>
      </c>
      <c r="P60" s="279">
        <v>0</v>
      </c>
      <c r="Q60" s="279">
        <v>0</v>
      </c>
    </row>
    <row r="61" spans="1:17" x14ac:dyDescent="0.25">
      <c r="A61" s="170"/>
      <c r="B61" s="173"/>
      <c r="C61" s="292" t="s">
        <v>102</v>
      </c>
      <c r="D61" s="276"/>
      <c r="E61" s="276"/>
      <c r="F61" s="276"/>
      <c r="G61" s="282"/>
      <c r="H61" s="279">
        <v>0</v>
      </c>
      <c r="I61" s="279">
        <v>1011.7</v>
      </c>
      <c r="J61" s="279">
        <v>0</v>
      </c>
      <c r="K61" s="279">
        <v>0</v>
      </c>
      <c r="L61" s="279">
        <v>0</v>
      </c>
      <c r="M61" s="279">
        <v>0</v>
      </c>
      <c r="N61" s="279">
        <v>0</v>
      </c>
      <c r="O61" s="279">
        <v>0</v>
      </c>
      <c r="P61" s="279">
        <v>0</v>
      </c>
      <c r="Q61" s="279">
        <v>0</v>
      </c>
    </row>
    <row r="62" spans="1:17" ht="31.5" x14ac:dyDescent="0.25">
      <c r="A62" s="168" t="s">
        <v>178</v>
      </c>
      <c r="B62" s="171" t="s">
        <v>179</v>
      </c>
      <c r="C62" s="271" t="s">
        <v>96</v>
      </c>
      <c r="D62" s="276"/>
      <c r="E62" s="276"/>
      <c r="F62" s="276"/>
      <c r="G62" s="282"/>
      <c r="H62" s="298" t="s">
        <v>183</v>
      </c>
      <c r="I62" s="299"/>
      <c r="J62" s="299"/>
      <c r="K62" s="299"/>
      <c r="L62" s="299"/>
      <c r="M62" s="299"/>
      <c r="N62" s="299"/>
      <c r="O62" s="299"/>
      <c r="P62" s="299"/>
      <c r="Q62" s="300"/>
    </row>
    <row r="63" spans="1:17" x14ac:dyDescent="0.25">
      <c r="A63" s="169"/>
      <c r="B63" s="172"/>
      <c r="C63" s="292" t="s">
        <v>101</v>
      </c>
      <c r="D63" s="276"/>
      <c r="E63" s="276"/>
      <c r="F63" s="276"/>
      <c r="G63" s="282"/>
      <c r="H63" s="279">
        <v>0</v>
      </c>
      <c r="I63" s="279">
        <v>0</v>
      </c>
      <c r="J63" s="279">
        <v>0</v>
      </c>
      <c r="K63" s="279">
        <v>0</v>
      </c>
      <c r="L63" s="279">
        <v>0</v>
      </c>
      <c r="M63" s="279">
        <v>0</v>
      </c>
      <c r="N63" s="279">
        <v>0</v>
      </c>
      <c r="O63" s="279">
        <v>0</v>
      </c>
      <c r="P63" s="279">
        <v>0</v>
      </c>
      <c r="Q63" s="279">
        <v>0</v>
      </c>
    </row>
    <row r="64" spans="1:17" x14ac:dyDescent="0.25">
      <c r="A64" s="170"/>
      <c r="B64" s="173"/>
      <c r="C64" s="292" t="s">
        <v>102</v>
      </c>
      <c r="D64" s="276"/>
      <c r="E64" s="276"/>
      <c r="F64" s="276"/>
      <c r="G64" s="282"/>
      <c r="H64" s="279">
        <v>0</v>
      </c>
      <c r="I64" s="279">
        <v>0</v>
      </c>
      <c r="J64" s="279">
        <v>0</v>
      </c>
      <c r="K64" s="279">
        <v>0</v>
      </c>
      <c r="L64" s="279">
        <v>0</v>
      </c>
      <c r="M64" s="279">
        <v>0</v>
      </c>
      <c r="N64" s="279">
        <v>0</v>
      </c>
      <c r="O64" s="279">
        <v>0</v>
      </c>
      <c r="P64" s="279">
        <v>0</v>
      </c>
      <c r="Q64" s="279">
        <v>0</v>
      </c>
    </row>
    <row r="65" spans="1:17" ht="16.5" thickBot="1" x14ac:dyDescent="0.3">
      <c r="A65" s="111"/>
      <c r="B65" s="112"/>
      <c r="C65" s="301"/>
      <c r="D65" s="301"/>
      <c r="E65" s="301"/>
      <c r="F65" s="301"/>
      <c r="G65" s="302"/>
      <c r="H65" s="302"/>
      <c r="I65" s="303"/>
      <c r="J65" s="303"/>
      <c r="K65" s="303"/>
      <c r="L65" s="301"/>
      <c r="M65" s="301"/>
      <c r="N65" s="301"/>
      <c r="O65" s="301"/>
      <c r="P65" s="304"/>
      <c r="Q65" s="304"/>
    </row>
  </sheetData>
  <mergeCells count="64">
    <mergeCell ref="B50:B52"/>
    <mergeCell ref="A50:A52"/>
    <mergeCell ref="A20:A23"/>
    <mergeCell ref="B20:B23"/>
    <mergeCell ref="A17:A19"/>
    <mergeCell ref="B11:B13"/>
    <mergeCell ref="H50:Q50"/>
    <mergeCell ref="H47:Q47"/>
    <mergeCell ref="H44:Q44"/>
    <mergeCell ref="B17:B19"/>
    <mergeCell ref="A24:A25"/>
    <mergeCell ref="B24:B25"/>
    <mergeCell ref="A41:A43"/>
    <mergeCell ref="B41:B43"/>
    <mergeCell ref="B44:B46"/>
    <mergeCell ref="A44:A46"/>
    <mergeCell ref="A47:A49"/>
    <mergeCell ref="B47:B49"/>
    <mergeCell ref="I1:N1"/>
    <mergeCell ref="H29:Q29"/>
    <mergeCell ref="A29:A31"/>
    <mergeCell ref="B29:B31"/>
    <mergeCell ref="H5:O5"/>
    <mergeCell ref="H26:O26"/>
    <mergeCell ref="A11:A13"/>
    <mergeCell ref="H14:O14"/>
    <mergeCell ref="H21:Q21"/>
    <mergeCell ref="H20:Q20"/>
    <mergeCell ref="H17:O17"/>
    <mergeCell ref="B14:B16"/>
    <mergeCell ref="A14:A16"/>
    <mergeCell ref="H11:O11"/>
    <mergeCell ref="A3:O3"/>
    <mergeCell ref="H6:H7"/>
    <mergeCell ref="I6:O6"/>
    <mergeCell ref="A4:L4"/>
    <mergeCell ref="A5:A7"/>
    <mergeCell ref="B5:B7"/>
    <mergeCell ref="C5:C7"/>
    <mergeCell ref="D5:G5"/>
    <mergeCell ref="H53:Q53"/>
    <mergeCell ref="H59:Q59"/>
    <mergeCell ref="H62:Q62"/>
    <mergeCell ref="A26:A28"/>
    <mergeCell ref="B26:B28"/>
    <mergeCell ref="H38:Q38"/>
    <mergeCell ref="H35:Q35"/>
    <mergeCell ref="H32:Q32"/>
    <mergeCell ref="A32:A34"/>
    <mergeCell ref="B32:B34"/>
    <mergeCell ref="A35:A37"/>
    <mergeCell ref="B35:B37"/>
    <mergeCell ref="B38:B40"/>
    <mergeCell ref="A38:A40"/>
    <mergeCell ref="H41:Q41"/>
    <mergeCell ref="H56:Q56"/>
    <mergeCell ref="A62:A64"/>
    <mergeCell ref="B53:B55"/>
    <mergeCell ref="A53:A55"/>
    <mergeCell ref="B56:B58"/>
    <mergeCell ref="A56:A58"/>
    <mergeCell ref="B62:B64"/>
    <mergeCell ref="A59:A61"/>
    <mergeCell ref="B59:B61"/>
  </mergeCells>
  <phoneticPr fontId="9" type="noConversion"/>
  <pageMargins left="0.59055118110236227" right="0" top="0.55118110236220474" bottom="0.15748031496062992" header="0.31496062992125984" footer="0.31496062992125984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139"/>
  <sheetViews>
    <sheetView view="pageBreakPreview" topLeftCell="A60" zoomScaleNormal="75" zoomScaleSheetLayoutView="100" workbookViewId="0">
      <selection activeCell="G36" sqref="G36"/>
    </sheetView>
  </sheetViews>
  <sheetFormatPr defaultRowHeight="12.75" x14ac:dyDescent="0.2"/>
  <cols>
    <col min="1" max="1" width="12.42578125" customWidth="1"/>
    <col min="2" max="2" width="19.28515625" customWidth="1"/>
    <col min="3" max="3" width="18.85546875" customWidth="1"/>
    <col min="4" max="4" width="12.5703125" customWidth="1"/>
    <col min="5" max="5" width="10.140625" customWidth="1"/>
    <col min="6" max="6" width="9.28515625" customWidth="1"/>
    <col min="7" max="7" width="9.85546875" customWidth="1"/>
    <col min="8" max="9" width="9.7109375" customWidth="1"/>
    <col min="10" max="13" width="10.28515625" customWidth="1"/>
  </cols>
  <sheetData>
    <row r="1" spans="1:13" ht="15.75" x14ac:dyDescent="0.25">
      <c r="B1" s="8"/>
      <c r="C1" s="8"/>
      <c r="D1" s="8"/>
      <c r="E1" s="8"/>
      <c r="F1" s="8"/>
      <c r="G1" s="8"/>
      <c r="H1" s="8"/>
    </row>
    <row r="2" spans="1:13" ht="15.75" x14ac:dyDescent="0.25">
      <c r="B2" s="8"/>
      <c r="C2" s="8"/>
      <c r="D2" s="8"/>
      <c r="E2" s="8"/>
      <c r="F2" s="8"/>
      <c r="H2" s="17" t="s">
        <v>17</v>
      </c>
    </row>
    <row r="3" spans="1:13" ht="15.75" x14ac:dyDescent="0.25">
      <c r="A3" s="9"/>
      <c r="B3" s="10"/>
      <c r="C3" s="11"/>
      <c r="D3" s="11"/>
      <c r="E3" s="11"/>
      <c r="F3" s="11"/>
      <c r="G3" s="219"/>
      <c r="H3" s="148"/>
      <c r="I3" s="148"/>
      <c r="J3" s="148"/>
    </row>
    <row r="4" spans="1:13" ht="94.5" customHeight="1" x14ac:dyDescent="0.2">
      <c r="A4" s="248" t="s">
        <v>186</v>
      </c>
      <c r="B4" s="248"/>
      <c r="C4" s="248"/>
      <c r="D4" s="248"/>
      <c r="E4" s="248"/>
      <c r="F4" s="248"/>
      <c r="G4" s="248"/>
      <c r="H4" s="248"/>
      <c r="I4" s="248"/>
      <c r="J4" s="248"/>
      <c r="K4" s="76"/>
      <c r="L4" s="131"/>
      <c r="M4" s="76"/>
    </row>
    <row r="5" spans="1:13" ht="17.25" customHeight="1" x14ac:dyDescent="0.2">
      <c r="A5" s="260" t="s">
        <v>18</v>
      </c>
      <c r="B5" s="251" t="s">
        <v>165</v>
      </c>
      <c r="C5" s="250" t="s">
        <v>106</v>
      </c>
      <c r="D5" s="255" t="s">
        <v>107</v>
      </c>
      <c r="E5" s="256"/>
      <c r="F5" s="256"/>
      <c r="G5" s="256"/>
      <c r="H5" s="256"/>
      <c r="I5" s="256"/>
      <c r="J5" s="256"/>
      <c r="K5" s="256"/>
      <c r="L5" s="256"/>
      <c r="M5" s="256"/>
    </row>
    <row r="6" spans="1:13" ht="33.75" customHeight="1" x14ac:dyDescent="0.2">
      <c r="A6" s="260"/>
      <c r="B6" s="251"/>
      <c r="C6" s="250"/>
      <c r="D6" s="250" t="s">
        <v>104</v>
      </c>
      <c r="E6" s="255" t="s">
        <v>108</v>
      </c>
      <c r="F6" s="256"/>
      <c r="G6" s="256"/>
      <c r="H6" s="256"/>
      <c r="I6" s="256"/>
      <c r="J6" s="256"/>
      <c r="K6" s="256"/>
      <c r="L6" s="256"/>
      <c r="M6" s="256"/>
    </row>
    <row r="7" spans="1:13" ht="51.75" customHeight="1" x14ac:dyDescent="0.2">
      <c r="A7" s="260"/>
      <c r="B7" s="251"/>
      <c r="C7" s="250"/>
      <c r="D7" s="250"/>
      <c r="E7" s="6">
        <v>2014</v>
      </c>
      <c r="F7" s="6">
        <v>2015</v>
      </c>
      <c r="G7" s="77">
        <v>2016</v>
      </c>
      <c r="H7" s="6">
        <v>2017</v>
      </c>
      <c r="I7" s="6">
        <v>2018</v>
      </c>
      <c r="J7" s="6">
        <v>2019</v>
      </c>
      <c r="K7" s="6">
        <v>2020</v>
      </c>
      <c r="L7" s="130">
        <v>2021</v>
      </c>
      <c r="M7" s="6">
        <v>2022</v>
      </c>
    </row>
    <row r="8" spans="1:13" ht="15" x14ac:dyDescent="0.25">
      <c r="A8" s="14">
        <v>1</v>
      </c>
      <c r="B8" s="14">
        <v>2</v>
      </c>
      <c r="C8" s="14">
        <v>3</v>
      </c>
      <c r="D8" s="14">
        <v>4</v>
      </c>
      <c r="E8" s="14">
        <v>5</v>
      </c>
      <c r="F8" s="14">
        <v>6</v>
      </c>
      <c r="G8" s="77">
        <v>7</v>
      </c>
      <c r="H8" s="14">
        <v>8</v>
      </c>
      <c r="I8" s="16">
        <v>9</v>
      </c>
      <c r="J8" s="16">
        <v>10</v>
      </c>
      <c r="K8" s="16">
        <v>11</v>
      </c>
      <c r="L8" s="16"/>
      <c r="M8" s="16"/>
    </row>
    <row r="9" spans="1:13" ht="33" customHeight="1" x14ac:dyDescent="0.25">
      <c r="A9" s="252" t="s">
        <v>27</v>
      </c>
      <c r="B9" s="252" t="s">
        <v>187</v>
      </c>
      <c r="C9" s="55" t="s">
        <v>105</v>
      </c>
      <c r="D9" s="114" t="e">
        <f>D15+D34+D46+D64</f>
        <v>#VALUE!</v>
      </c>
      <c r="E9" s="114">
        <f>E11+E13</f>
        <v>5282.4000000000005</v>
      </c>
      <c r="F9" s="114">
        <v>2950.7</v>
      </c>
      <c r="G9" s="114">
        <f>G11+G13</f>
        <v>4559</v>
      </c>
      <c r="H9" s="114">
        <f>H10+H11+H13</f>
        <v>5853.7</v>
      </c>
      <c r="I9" s="80">
        <f>I10+I11+I13</f>
        <v>8210.7999999999993</v>
      </c>
      <c r="J9" s="80">
        <v>7617.2</v>
      </c>
      <c r="K9" s="80">
        <v>10199</v>
      </c>
      <c r="L9" s="80">
        <v>2942.4</v>
      </c>
      <c r="M9" s="80">
        <v>2114.5</v>
      </c>
    </row>
    <row r="10" spans="1:13" ht="30" x14ac:dyDescent="0.25">
      <c r="A10" s="253"/>
      <c r="B10" s="253"/>
      <c r="C10" s="56" t="s">
        <v>109</v>
      </c>
      <c r="D10" s="115">
        <f>E10+F10+G10+H10+I10+J10+K10+M10</f>
        <v>401.9</v>
      </c>
      <c r="E10" s="115">
        <v>0</v>
      </c>
      <c r="F10" s="115">
        <v>0</v>
      </c>
      <c r="G10" s="115">
        <v>0</v>
      </c>
      <c r="H10" s="115">
        <f t="shared" ref="H10:J10" si="0">H16+H35+H47+H65</f>
        <v>68.3</v>
      </c>
      <c r="I10" s="46">
        <f t="shared" si="0"/>
        <v>75.3</v>
      </c>
      <c r="J10" s="46">
        <f t="shared" si="0"/>
        <v>78.8</v>
      </c>
      <c r="K10" s="46">
        <v>88</v>
      </c>
      <c r="L10" s="46">
        <v>90.6</v>
      </c>
      <c r="M10" s="46">
        <v>91.5</v>
      </c>
    </row>
    <row r="11" spans="1:13" ht="19.5" customHeight="1" x14ac:dyDescent="0.25">
      <c r="A11" s="253"/>
      <c r="B11" s="253"/>
      <c r="C11" s="57" t="s">
        <v>110</v>
      </c>
      <c r="D11" s="115">
        <f>D17+D36+D48+D66</f>
        <v>10733.1</v>
      </c>
      <c r="E11" s="115">
        <v>73.599999999999994</v>
      </c>
      <c r="F11" s="115">
        <v>0</v>
      </c>
      <c r="G11" s="115">
        <v>53.7</v>
      </c>
      <c r="H11" s="115">
        <v>3095.2</v>
      </c>
      <c r="I11" s="46">
        <v>2274.3000000000002</v>
      </c>
      <c r="J11" s="46">
        <v>0</v>
      </c>
      <c r="K11" s="46">
        <v>5246.5</v>
      </c>
      <c r="L11" s="46">
        <v>0</v>
      </c>
      <c r="M11" s="46">
        <v>0</v>
      </c>
    </row>
    <row r="12" spans="1:13" ht="20.25" customHeight="1" x14ac:dyDescent="0.25">
      <c r="A12" s="253"/>
      <c r="B12" s="253"/>
      <c r="C12" s="57" t="s">
        <v>92</v>
      </c>
      <c r="D12" s="115">
        <f t="shared" ref="D12:J12" si="1">D18+D37+D49+D67</f>
        <v>0</v>
      </c>
      <c r="E12" s="115">
        <f t="shared" si="1"/>
        <v>0</v>
      </c>
      <c r="F12" s="115">
        <f t="shared" si="1"/>
        <v>0</v>
      </c>
      <c r="G12" s="115">
        <v>0</v>
      </c>
      <c r="H12" s="115">
        <f t="shared" si="1"/>
        <v>0</v>
      </c>
      <c r="I12" s="46">
        <f t="shared" si="1"/>
        <v>0</v>
      </c>
      <c r="J12" s="46">
        <f t="shared" si="1"/>
        <v>0</v>
      </c>
      <c r="K12" s="46">
        <f>K18+K37+K49+K67</f>
        <v>0</v>
      </c>
      <c r="L12" s="46">
        <v>0</v>
      </c>
      <c r="M12" s="46">
        <v>0</v>
      </c>
    </row>
    <row r="13" spans="1:13" ht="15" x14ac:dyDescent="0.25">
      <c r="A13" s="253"/>
      <c r="B13" s="253"/>
      <c r="C13" s="57" t="s">
        <v>81</v>
      </c>
      <c r="D13" s="115">
        <f>E13+F13+G13+H13+I13+J13+K13+L13+M13</f>
        <v>38493.9</v>
      </c>
      <c r="E13" s="115">
        <v>5208.8</v>
      </c>
      <c r="F13" s="115">
        <v>2950.7</v>
      </c>
      <c r="G13" s="115">
        <v>4505.3</v>
      </c>
      <c r="H13" s="115">
        <v>2690.2</v>
      </c>
      <c r="I13" s="46">
        <v>5861.2</v>
      </c>
      <c r="J13" s="46">
        <v>7538.4</v>
      </c>
      <c r="K13" s="46">
        <v>4864.5</v>
      </c>
      <c r="L13" s="46">
        <v>2851.8</v>
      </c>
      <c r="M13" s="46">
        <v>2023</v>
      </c>
    </row>
    <row r="14" spans="1:13" ht="45" x14ac:dyDescent="0.2">
      <c r="A14" s="254"/>
      <c r="B14" s="254"/>
      <c r="C14" s="67" t="s">
        <v>93</v>
      </c>
      <c r="D14" s="115">
        <f t="shared" ref="D14:H14" si="2">D20+D39+D51+D69</f>
        <v>0</v>
      </c>
      <c r="E14" s="115">
        <f t="shared" si="2"/>
        <v>0</v>
      </c>
      <c r="F14" s="115">
        <f t="shared" si="2"/>
        <v>0</v>
      </c>
      <c r="G14" s="115">
        <v>0</v>
      </c>
      <c r="H14" s="115">
        <f t="shared" si="2"/>
        <v>0</v>
      </c>
      <c r="I14" s="46">
        <v>174</v>
      </c>
      <c r="J14" s="46">
        <v>29</v>
      </c>
      <c r="K14" s="46">
        <v>163.5</v>
      </c>
      <c r="L14" s="46">
        <v>0</v>
      </c>
      <c r="M14" s="46">
        <v>0</v>
      </c>
    </row>
    <row r="15" spans="1:13" ht="23.25" customHeight="1" x14ac:dyDescent="0.25">
      <c r="A15" s="257" t="s">
        <v>0</v>
      </c>
      <c r="B15" s="257" t="s">
        <v>28</v>
      </c>
      <c r="C15" s="55" t="s">
        <v>105</v>
      </c>
      <c r="D15" s="115" t="s">
        <v>188</v>
      </c>
      <c r="E15" s="115">
        <v>2217.4</v>
      </c>
      <c r="F15" s="115">
        <v>1688.6</v>
      </c>
      <c r="G15" s="115">
        <v>2000</v>
      </c>
      <c r="H15" s="115">
        <v>1953.7</v>
      </c>
      <c r="I15" s="46">
        <v>2045.6</v>
      </c>
      <c r="J15" s="46">
        <v>2614</v>
      </c>
      <c r="K15" s="46">
        <v>3081.7</v>
      </c>
      <c r="L15" s="46">
        <v>1955.5</v>
      </c>
      <c r="M15" s="46">
        <v>1869.8</v>
      </c>
    </row>
    <row r="16" spans="1:13" ht="30" x14ac:dyDescent="0.25">
      <c r="A16" s="258"/>
      <c r="B16" s="258"/>
      <c r="C16" s="56" t="s">
        <v>109</v>
      </c>
      <c r="D16" s="115">
        <f>E16+F16+G16+H16+I16+J16+K16+L16+M16</f>
        <v>492.5</v>
      </c>
      <c r="E16" s="115">
        <v>0</v>
      </c>
      <c r="F16" s="115">
        <v>0</v>
      </c>
      <c r="G16" s="115">
        <v>0</v>
      </c>
      <c r="H16" s="115">
        <v>68.3</v>
      </c>
      <c r="I16" s="46">
        <v>75.3</v>
      </c>
      <c r="J16" s="46">
        <v>78.8</v>
      </c>
      <c r="K16" s="46">
        <v>88</v>
      </c>
      <c r="L16" s="46">
        <v>90.6</v>
      </c>
      <c r="M16" s="46">
        <v>91.5</v>
      </c>
    </row>
    <row r="17" spans="1:13" ht="22.5" customHeight="1" x14ac:dyDescent="0.25">
      <c r="A17" s="258"/>
      <c r="B17" s="258"/>
      <c r="C17" s="57" t="s">
        <v>110</v>
      </c>
      <c r="D17" s="115">
        <v>217.3</v>
      </c>
      <c r="E17" s="115">
        <v>0</v>
      </c>
      <c r="F17" s="115">
        <v>0</v>
      </c>
      <c r="G17" s="115">
        <v>0</v>
      </c>
      <c r="H17" s="115">
        <v>165</v>
      </c>
      <c r="I17" s="46">
        <v>0</v>
      </c>
      <c r="J17" s="46">
        <v>0</v>
      </c>
      <c r="K17" s="46">
        <v>52.3</v>
      </c>
      <c r="L17" s="46">
        <v>0</v>
      </c>
      <c r="M17" s="46">
        <v>0</v>
      </c>
    </row>
    <row r="18" spans="1:13" ht="22.5" customHeight="1" x14ac:dyDescent="0.25">
      <c r="A18" s="258"/>
      <c r="B18" s="258"/>
      <c r="C18" s="57" t="s">
        <v>92</v>
      </c>
      <c r="D18" s="115">
        <f>D25+D31</f>
        <v>0</v>
      </c>
      <c r="E18" s="115">
        <v>0</v>
      </c>
      <c r="F18" s="115">
        <v>0</v>
      </c>
      <c r="G18" s="115">
        <v>0</v>
      </c>
      <c r="H18" s="115">
        <v>0</v>
      </c>
      <c r="I18" s="46">
        <v>0</v>
      </c>
      <c r="J18" s="46">
        <v>0</v>
      </c>
      <c r="K18" s="46">
        <v>0</v>
      </c>
      <c r="L18" s="46">
        <v>0</v>
      </c>
      <c r="M18" s="46">
        <v>0</v>
      </c>
    </row>
    <row r="19" spans="1:13" ht="22.5" customHeight="1" x14ac:dyDescent="0.25">
      <c r="A19" s="258"/>
      <c r="B19" s="258"/>
      <c r="C19" s="57" t="s">
        <v>81</v>
      </c>
      <c r="D19" s="115">
        <f>E19+F19+G19+H19+I19+J19+K19+L19+M19</f>
        <v>18716.499999999996</v>
      </c>
      <c r="E19" s="115">
        <v>2217.4</v>
      </c>
      <c r="F19" s="115">
        <v>1688.6</v>
      </c>
      <c r="G19" s="115">
        <v>2000</v>
      </c>
      <c r="H19" s="115">
        <v>1720.4</v>
      </c>
      <c r="I19" s="46">
        <v>1970.3</v>
      </c>
      <c r="J19" s="46">
        <v>2535.1999999999998</v>
      </c>
      <c r="K19" s="46">
        <v>2941.4</v>
      </c>
      <c r="L19" s="46">
        <v>1864.9</v>
      </c>
      <c r="M19" s="46">
        <v>1778.3</v>
      </c>
    </row>
    <row r="20" spans="1:13" ht="45" x14ac:dyDescent="0.2">
      <c r="A20" s="259"/>
      <c r="B20" s="259"/>
      <c r="C20" s="67" t="s">
        <v>93</v>
      </c>
      <c r="D20" s="115">
        <f t="shared" ref="D20:J20" si="3">D27+D33</f>
        <v>0</v>
      </c>
      <c r="E20" s="115">
        <f t="shared" si="3"/>
        <v>0</v>
      </c>
      <c r="F20" s="115">
        <f t="shared" si="3"/>
        <v>0</v>
      </c>
      <c r="G20" s="115">
        <f t="shared" si="3"/>
        <v>0</v>
      </c>
      <c r="H20" s="115">
        <f t="shared" si="3"/>
        <v>0</v>
      </c>
      <c r="I20" s="46">
        <f t="shared" si="3"/>
        <v>0</v>
      </c>
      <c r="J20" s="46">
        <f t="shared" si="3"/>
        <v>0</v>
      </c>
      <c r="K20" s="46">
        <f>K27+K33</f>
        <v>0</v>
      </c>
      <c r="L20" s="46">
        <v>0</v>
      </c>
      <c r="M20" s="46">
        <v>0</v>
      </c>
    </row>
    <row r="21" spans="1:13" ht="15" x14ac:dyDescent="0.25">
      <c r="A21" s="47"/>
      <c r="B21" s="47"/>
      <c r="C21" s="57"/>
      <c r="D21" s="116"/>
      <c r="E21" s="116"/>
      <c r="F21" s="116"/>
      <c r="G21" s="116"/>
      <c r="H21" s="116"/>
      <c r="I21" s="16"/>
      <c r="J21" s="16"/>
      <c r="K21" s="16"/>
      <c r="L21" s="16"/>
      <c r="M21" s="16"/>
    </row>
    <row r="22" spans="1:13" ht="15.75" customHeight="1" x14ac:dyDescent="0.25">
      <c r="A22" s="223" t="s">
        <v>114</v>
      </c>
      <c r="B22" s="223" t="s">
        <v>156</v>
      </c>
      <c r="C22" s="55" t="s">
        <v>105</v>
      </c>
      <c r="D22" s="117">
        <v>19426.3</v>
      </c>
      <c r="E22" s="117">
        <v>22174.400000000001</v>
      </c>
      <c r="F22" s="117">
        <v>1688.6</v>
      </c>
      <c r="G22" s="117">
        <v>2000</v>
      </c>
      <c r="H22" s="117">
        <v>1953.7</v>
      </c>
      <c r="I22" s="58">
        <v>2045.6</v>
      </c>
      <c r="J22" s="58">
        <v>2614</v>
      </c>
      <c r="K22" s="58">
        <v>3081.7</v>
      </c>
      <c r="L22" s="58">
        <v>1955.5</v>
      </c>
      <c r="M22" s="58">
        <v>1869.8</v>
      </c>
    </row>
    <row r="23" spans="1:13" ht="30" x14ac:dyDescent="0.25">
      <c r="A23" s="224"/>
      <c r="B23" s="224"/>
      <c r="C23" s="56" t="s">
        <v>109</v>
      </c>
      <c r="D23" s="116">
        <v>492.5</v>
      </c>
      <c r="E23" s="116">
        <v>0</v>
      </c>
      <c r="F23" s="116">
        <v>0</v>
      </c>
      <c r="G23" s="116">
        <v>0</v>
      </c>
      <c r="H23" s="116">
        <v>68.3</v>
      </c>
      <c r="I23" s="16">
        <v>75.3</v>
      </c>
      <c r="J23" s="16">
        <v>78.8</v>
      </c>
      <c r="K23" s="138">
        <v>88</v>
      </c>
      <c r="L23" s="16">
        <v>90.6</v>
      </c>
      <c r="M23" s="16">
        <v>91.5</v>
      </c>
    </row>
    <row r="24" spans="1:13" ht="24" customHeight="1" x14ac:dyDescent="0.25">
      <c r="A24" s="224"/>
      <c r="B24" s="224"/>
      <c r="C24" s="57" t="s">
        <v>110</v>
      </c>
      <c r="D24" s="139">
        <v>217.3</v>
      </c>
      <c r="E24" s="116">
        <v>0</v>
      </c>
      <c r="F24" s="116">
        <v>0</v>
      </c>
      <c r="G24" s="116">
        <v>0</v>
      </c>
      <c r="H24" s="116">
        <v>165</v>
      </c>
      <c r="I24" s="16">
        <v>0</v>
      </c>
      <c r="J24" s="16">
        <v>0</v>
      </c>
      <c r="K24" s="16">
        <v>52.3</v>
      </c>
      <c r="L24" s="16">
        <v>0</v>
      </c>
      <c r="M24" s="16">
        <v>0</v>
      </c>
    </row>
    <row r="25" spans="1:13" ht="16.5" customHeight="1" x14ac:dyDescent="0.25">
      <c r="A25" s="224"/>
      <c r="B25" s="224"/>
      <c r="C25" s="57" t="s">
        <v>92</v>
      </c>
      <c r="D25" s="116">
        <v>0</v>
      </c>
      <c r="E25" s="116">
        <v>0</v>
      </c>
      <c r="F25" s="116">
        <v>0</v>
      </c>
      <c r="G25" s="116">
        <v>0</v>
      </c>
      <c r="H25" s="116">
        <v>0</v>
      </c>
      <c r="I25" s="16">
        <v>0</v>
      </c>
      <c r="J25" s="16">
        <v>0</v>
      </c>
      <c r="K25" s="16">
        <v>0</v>
      </c>
      <c r="L25" s="16">
        <v>0</v>
      </c>
      <c r="M25" s="16">
        <v>0</v>
      </c>
    </row>
    <row r="26" spans="1:13" ht="16.5" customHeight="1" x14ac:dyDescent="0.25">
      <c r="A26" s="224"/>
      <c r="B26" s="224"/>
      <c r="C26" s="57" t="s">
        <v>81</v>
      </c>
      <c r="D26" s="118">
        <v>18716.5</v>
      </c>
      <c r="E26" s="116">
        <v>2217.4</v>
      </c>
      <c r="F26" s="116">
        <v>1688.6</v>
      </c>
      <c r="G26" s="118">
        <v>2000</v>
      </c>
      <c r="H26" s="116">
        <v>1720.4</v>
      </c>
      <c r="I26" s="16">
        <v>1970.3</v>
      </c>
      <c r="J26" s="16">
        <v>2535.1999999999998</v>
      </c>
      <c r="K26" s="16">
        <v>2941.4</v>
      </c>
      <c r="L26" s="16">
        <v>1864.9</v>
      </c>
      <c r="M26" s="16">
        <v>1778.3</v>
      </c>
    </row>
    <row r="27" spans="1:13" ht="45" x14ac:dyDescent="0.2">
      <c r="A27" s="225"/>
      <c r="B27" s="225"/>
      <c r="C27" s="67" t="s">
        <v>93</v>
      </c>
      <c r="D27" s="116">
        <v>0</v>
      </c>
      <c r="E27" s="116">
        <v>0</v>
      </c>
      <c r="F27" s="116">
        <v>0</v>
      </c>
      <c r="G27" s="116">
        <v>0</v>
      </c>
      <c r="H27" s="116">
        <v>0</v>
      </c>
      <c r="I27" s="137">
        <v>0</v>
      </c>
      <c r="J27" s="137">
        <v>0</v>
      </c>
      <c r="K27" s="137">
        <v>0</v>
      </c>
      <c r="L27" s="137">
        <v>0</v>
      </c>
      <c r="M27" s="137">
        <v>0</v>
      </c>
    </row>
    <row r="28" spans="1:13" ht="15.75" customHeight="1" x14ac:dyDescent="0.25">
      <c r="A28" s="223" t="s">
        <v>115</v>
      </c>
      <c r="B28" s="223" t="s">
        <v>157</v>
      </c>
      <c r="C28" s="55" t="s">
        <v>105</v>
      </c>
      <c r="D28" s="117">
        <v>0</v>
      </c>
      <c r="E28" s="117">
        <v>0</v>
      </c>
      <c r="F28" s="117">
        <v>0</v>
      </c>
      <c r="G28" s="117">
        <v>0</v>
      </c>
      <c r="H28" s="117">
        <v>0</v>
      </c>
      <c r="I28" s="58">
        <v>0</v>
      </c>
      <c r="J28" s="58">
        <v>0</v>
      </c>
      <c r="K28" s="58">
        <v>0</v>
      </c>
      <c r="L28" s="58">
        <v>0</v>
      </c>
      <c r="M28" s="58">
        <v>0</v>
      </c>
    </row>
    <row r="29" spans="1:13" ht="30" x14ac:dyDescent="0.25">
      <c r="A29" s="224"/>
      <c r="B29" s="224"/>
      <c r="C29" s="56" t="s">
        <v>109</v>
      </c>
      <c r="D29" s="116">
        <v>0</v>
      </c>
      <c r="E29" s="116">
        <v>0</v>
      </c>
      <c r="F29" s="116">
        <v>0</v>
      </c>
      <c r="G29" s="116">
        <v>0</v>
      </c>
      <c r="H29" s="116">
        <v>0</v>
      </c>
      <c r="I29" s="16">
        <v>0</v>
      </c>
      <c r="J29" s="16">
        <v>0</v>
      </c>
      <c r="K29" s="16">
        <v>0</v>
      </c>
      <c r="L29" s="16">
        <v>0</v>
      </c>
      <c r="M29" s="16">
        <v>0</v>
      </c>
    </row>
    <row r="30" spans="1:13" ht="17.45" customHeight="1" x14ac:dyDescent="0.25">
      <c r="A30" s="224"/>
      <c r="B30" s="224"/>
      <c r="C30" s="57" t="s">
        <v>110</v>
      </c>
      <c r="D30" s="116">
        <v>0</v>
      </c>
      <c r="E30" s="116">
        <v>0</v>
      </c>
      <c r="F30" s="116">
        <v>0</v>
      </c>
      <c r="G30" s="116">
        <v>0</v>
      </c>
      <c r="H30" s="116">
        <v>0</v>
      </c>
      <c r="I30" s="14">
        <v>0</v>
      </c>
      <c r="J30" s="14">
        <v>0</v>
      </c>
      <c r="K30" s="14">
        <v>0</v>
      </c>
      <c r="L30" s="132">
        <v>0</v>
      </c>
      <c r="M30" s="14">
        <v>0</v>
      </c>
    </row>
    <row r="31" spans="1:13" ht="19.5" customHeight="1" x14ac:dyDescent="0.25">
      <c r="A31" s="224"/>
      <c r="B31" s="224"/>
      <c r="C31" s="57" t="s">
        <v>92</v>
      </c>
      <c r="D31" s="116">
        <v>0</v>
      </c>
      <c r="E31" s="116">
        <v>0</v>
      </c>
      <c r="F31" s="116">
        <v>0</v>
      </c>
      <c r="G31" s="116">
        <v>0</v>
      </c>
      <c r="H31" s="116">
        <v>0</v>
      </c>
      <c r="I31" s="14">
        <v>0</v>
      </c>
      <c r="J31" s="14">
        <v>0</v>
      </c>
      <c r="K31" s="14">
        <v>0</v>
      </c>
      <c r="L31" s="132">
        <v>0</v>
      </c>
      <c r="M31" s="14">
        <v>0</v>
      </c>
    </row>
    <row r="32" spans="1:13" ht="19.5" customHeight="1" x14ac:dyDescent="0.25">
      <c r="A32" s="224"/>
      <c r="B32" s="224"/>
      <c r="C32" s="57" t="s">
        <v>81</v>
      </c>
      <c r="D32" s="116">
        <v>0</v>
      </c>
      <c r="E32" s="116">
        <v>0</v>
      </c>
      <c r="F32" s="116">
        <v>0</v>
      </c>
      <c r="G32" s="116">
        <v>0</v>
      </c>
      <c r="H32" s="116">
        <v>0</v>
      </c>
      <c r="I32" s="14">
        <v>0</v>
      </c>
      <c r="J32" s="14">
        <v>0</v>
      </c>
      <c r="K32" s="14">
        <v>0</v>
      </c>
      <c r="L32" s="132">
        <v>0</v>
      </c>
      <c r="M32" s="14">
        <v>0</v>
      </c>
    </row>
    <row r="33" spans="1:13" ht="45.75" x14ac:dyDescent="0.25">
      <c r="A33" s="225"/>
      <c r="B33" s="225"/>
      <c r="C33" s="67" t="s">
        <v>93</v>
      </c>
      <c r="D33" s="116"/>
      <c r="E33" s="116"/>
      <c r="F33" s="116"/>
      <c r="G33" s="116"/>
      <c r="H33" s="116"/>
      <c r="I33" s="16"/>
      <c r="J33" s="16"/>
      <c r="K33" s="16"/>
      <c r="L33" s="16"/>
      <c r="M33" s="16"/>
    </row>
    <row r="34" spans="1:13" ht="15.75" customHeight="1" x14ac:dyDescent="0.25">
      <c r="A34" s="238" t="s">
        <v>170</v>
      </c>
      <c r="B34" s="238" t="s">
        <v>158</v>
      </c>
      <c r="C34" s="55" t="s">
        <v>105</v>
      </c>
      <c r="D34" s="114">
        <f>D40</f>
        <v>4232.7</v>
      </c>
      <c r="E34" s="114">
        <f t="shared" ref="E34:J34" si="4">E40</f>
        <v>444.2</v>
      </c>
      <c r="F34" s="114">
        <f t="shared" si="4"/>
        <v>392.1</v>
      </c>
      <c r="G34" s="114">
        <f t="shared" si="4"/>
        <v>1391.6</v>
      </c>
      <c r="H34" s="114">
        <f t="shared" si="4"/>
        <v>1524.3</v>
      </c>
      <c r="I34" s="80">
        <f t="shared" si="4"/>
        <v>1681.3</v>
      </c>
      <c r="J34" s="80">
        <f t="shared" si="4"/>
        <v>2100</v>
      </c>
      <c r="K34" s="80">
        <f t="shared" ref="K34:K39" si="5">K40</f>
        <v>420</v>
      </c>
      <c r="L34" s="80">
        <f>L38+L37+L36</f>
        <v>515</v>
      </c>
      <c r="M34" s="80">
        <f>M38+M37+M36</f>
        <v>515</v>
      </c>
    </row>
    <row r="35" spans="1:13" ht="30" x14ac:dyDescent="0.25">
      <c r="A35" s="239"/>
      <c r="B35" s="239"/>
      <c r="C35" s="56" t="s">
        <v>109</v>
      </c>
      <c r="D35" s="115">
        <f t="shared" ref="D35:J35" si="6">D41</f>
        <v>0</v>
      </c>
      <c r="E35" s="115">
        <f t="shared" si="6"/>
        <v>0</v>
      </c>
      <c r="F35" s="115">
        <f t="shared" si="6"/>
        <v>0</v>
      </c>
      <c r="G35" s="115">
        <f t="shared" si="6"/>
        <v>0</v>
      </c>
      <c r="H35" s="115">
        <f t="shared" si="6"/>
        <v>0</v>
      </c>
      <c r="I35" s="46">
        <f t="shared" si="6"/>
        <v>0</v>
      </c>
      <c r="J35" s="46">
        <f t="shared" si="6"/>
        <v>0</v>
      </c>
      <c r="K35" s="46">
        <f t="shared" si="5"/>
        <v>0</v>
      </c>
      <c r="L35" s="46">
        <v>0</v>
      </c>
      <c r="M35" s="46">
        <v>0</v>
      </c>
    </row>
    <row r="36" spans="1:13" ht="28.5" customHeight="1" x14ac:dyDescent="0.25">
      <c r="A36" s="239"/>
      <c r="B36" s="239"/>
      <c r="C36" s="57" t="s">
        <v>110</v>
      </c>
      <c r="D36" s="115">
        <f t="shared" ref="D36:J36" si="7">D42</f>
        <v>0</v>
      </c>
      <c r="E36" s="115">
        <v>0</v>
      </c>
      <c r="F36" s="115">
        <v>5</v>
      </c>
      <c r="G36" s="115">
        <f t="shared" si="7"/>
        <v>0</v>
      </c>
      <c r="H36" s="115">
        <f t="shared" si="7"/>
        <v>0</v>
      </c>
      <c r="I36" s="46">
        <f t="shared" si="7"/>
        <v>0</v>
      </c>
      <c r="J36" s="46">
        <f t="shared" si="7"/>
        <v>0</v>
      </c>
      <c r="K36" s="46">
        <f t="shared" si="5"/>
        <v>0</v>
      </c>
      <c r="L36" s="46">
        <v>0</v>
      </c>
      <c r="M36" s="46">
        <v>0</v>
      </c>
    </row>
    <row r="37" spans="1:13" ht="20.25" customHeight="1" x14ac:dyDescent="0.25">
      <c r="A37" s="239"/>
      <c r="B37" s="239"/>
      <c r="C37" s="57" t="s">
        <v>92</v>
      </c>
      <c r="D37" s="115">
        <f t="shared" ref="D37:J37" si="8">D43</f>
        <v>0</v>
      </c>
      <c r="E37" s="115">
        <f t="shared" si="8"/>
        <v>0</v>
      </c>
      <c r="F37" s="115">
        <f t="shared" si="8"/>
        <v>0</v>
      </c>
      <c r="G37" s="115">
        <f t="shared" si="8"/>
        <v>0</v>
      </c>
      <c r="H37" s="115">
        <f t="shared" si="8"/>
        <v>0</v>
      </c>
      <c r="I37" s="46">
        <f t="shared" si="8"/>
        <v>0</v>
      </c>
      <c r="J37" s="46">
        <f t="shared" si="8"/>
        <v>0</v>
      </c>
      <c r="K37" s="46">
        <f t="shared" si="5"/>
        <v>0</v>
      </c>
      <c r="L37" s="46">
        <v>0</v>
      </c>
      <c r="M37" s="46">
        <v>0</v>
      </c>
    </row>
    <row r="38" spans="1:13" ht="20.25" customHeight="1" x14ac:dyDescent="0.25">
      <c r="A38" s="239"/>
      <c r="B38" s="239"/>
      <c r="C38" s="57" t="s">
        <v>81</v>
      </c>
      <c r="D38" s="115">
        <f t="shared" ref="D38:J38" si="9">D44</f>
        <v>4232.7</v>
      </c>
      <c r="E38" s="115">
        <v>444.2</v>
      </c>
      <c r="F38" s="115">
        <v>1390.8</v>
      </c>
      <c r="G38" s="115">
        <v>1408</v>
      </c>
      <c r="H38" s="115">
        <f t="shared" si="9"/>
        <v>710.4</v>
      </c>
      <c r="I38" s="46">
        <f t="shared" si="9"/>
        <v>688.7</v>
      </c>
      <c r="J38" s="46">
        <f t="shared" si="9"/>
        <v>782</v>
      </c>
      <c r="K38" s="46">
        <f t="shared" si="5"/>
        <v>732.3</v>
      </c>
      <c r="L38" s="46">
        <f>L39+L40</f>
        <v>515</v>
      </c>
      <c r="M38" s="46">
        <f>M39+M40</f>
        <v>515</v>
      </c>
    </row>
    <row r="39" spans="1:13" ht="45" x14ac:dyDescent="0.2">
      <c r="A39" s="240"/>
      <c r="B39" s="240"/>
      <c r="C39" s="67" t="s">
        <v>93</v>
      </c>
      <c r="D39" s="115">
        <f t="shared" ref="D39:J39" si="10">D45</f>
        <v>0</v>
      </c>
      <c r="E39" s="115">
        <f t="shared" si="10"/>
        <v>0</v>
      </c>
      <c r="F39" s="115">
        <f t="shared" si="10"/>
        <v>0</v>
      </c>
      <c r="G39" s="115">
        <f t="shared" si="10"/>
        <v>0</v>
      </c>
      <c r="H39" s="115">
        <f t="shared" si="10"/>
        <v>0</v>
      </c>
      <c r="I39" s="46">
        <f t="shared" si="10"/>
        <v>0</v>
      </c>
      <c r="J39" s="46">
        <f t="shared" si="10"/>
        <v>0</v>
      </c>
      <c r="K39" s="46">
        <f t="shared" si="5"/>
        <v>0</v>
      </c>
      <c r="L39" s="46">
        <v>0</v>
      </c>
      <c r="M39" s="46">
        <v>0</v>
      </c>
    </row>
    <row r="40" spans="1:13" ht="15.75" customHeight="1" x14ac:dyDescent="0.25">
      <c r="A40" s="223" t="s">
        <v>82</v>
      </c>
      <c r="B40" s="223" t="s">
        <v>159</v>
      </c>
      <c r="C40" s="55" t="s">
        <v>105</v>
      </c>
      <c r="D40" s="117">
        <f>SUM(D41:D45)</f>
        <v>4232.7</v>
      </c>
      <c r="E40" s="117">
        <f>SUM(E41:E45)</f>
        <v>444.2</v>
      </c>
      <c r="F40" s="117">
        <f>SUM(F41:F45)</f>
        <v>392.1</v>
      </c>
      <c r="G40" s="117">
        <v>1391.6</v>
      </c>
      <c r="H40" s="117">
        <v>1524.3</v>
      </c>
      <c r="I40" s="58">
        <v>1681.3</v>
      </c>
      <c r="J40" s="58">
        <v>2100</v>
      </c>
      <c r="K40" s="58">
        <v>420</v>
      </c>
      <c r="L40" s="58">
        <v>515</v>
      </c>
      <c r="M40" s="58">
        <v>515</v>
      </c>
    </row>
    <row r="41" spans="1:13" ht="30" x14ac:dyDescent="0.25">
      <c r="A41" s="224"/>
      <c r="B41" s="224"/>
      <c r="C41" s="56" t="s">
        <v>109</v>
      </c>
      <c r="D41" s="116"/>
      <c r="E41" s="116"/>
      <c r="F41" s="116"/>
      <c r="G41" s="116"/>
      <c r="H41" s="116"/>
      <c r="I41" s="16"/>
      <c r="J41" s="16"/>
      <c r="K41" s="16"/>
      <c r="L41" s="16"/>
      <c r="M41" s="16"/>
    </row>
    <row r="42" spans="1:13" ht="25.5" customHeight="1" x14ac:dyDescent="0.25">
      <c r="A42" s="224"/>
      <c r="B42" s="224"/>
      <c r="C42" s="57" t="s">
        <v>110</v>
      </c>
      <c r="D42" s="116">
        <v>0</v>
      </c>
      <c r="E42" s="116">
        <v>0</v>
      </c>
      <c r="F42" s="116">
        <v>0</v>
      </c>
      <c r="G42" s="116">
        <v>0</v>
      </c>
      <c r="H42" s="116">
        <v>0</v>
      </c>
      <c r="I42" s="16">
        <v>0</v>
      </c>
      <c r="J42" s="16">
        <v>0</v>
      </c>
      <c r="K42" s="16">
        <v>0</v>
      </c>
      <c r="L42" s="16">
        <v>0</v>
      </c>
      <c r="M42" s="16">
        <v>0</v>
      </c>
    </row>
    <row r="43" spans="1:13" ht="21" customHeight="1" x14ac:dyDescent="0.25">
      <c r="A43" s="224"/>
      <c r="B43" s="224"/>
      <c r="C43" s="57" t="s">
        <v>92</v>
      </c>
      <c r="D43" s="116"/>
      <c r="E43" s="116"/>
      <c r="F43" s="116"/>
      <c r="G43" s="116"/>
      <c r="H43" s="116"/>
      <c r="I43" s="14"/>
      <c r="J43" s="14"/>
      <c r="K43" s="14"/>
      <c r="L43" s="132"/>
      <c r="M43" s="14"/>
    </row>
    <row r="44" spans="1:13" ht="21" customHeight="1" x14ac:dyDescent="0.25">
      <c r="A44" s="224"/>
      <c r="B44" s="224"/>
      <c r="C44" s="57" t="s">
        <v>81</v>
      </c>
      <c r="D44" s="115">
        <f>E44+F44+G44+H44+I44+J44+K44+M44</f>
        <v>4232.7</v>
      </c>
      <c r="E44" s="116">
        <v>444.2</v>
      </c>
      <c r="F44" s="116">
        <v>392.1</v>
      </c>
      <c r="G44" s="116">
        <v>481</v>
      </c>
      <c r="H44" s="116">
        <v>710.4</v>
      </c>
      <c r="I44" s="46">
        <v>688.7</v>
      </c>
      <c r="J44" s="14">
        <v>782</v>
      </c>
      <c r="K44" s="14">
        <v>732.3</v>
      </c>
      <c r="L44" s="132">
        <v>2</v>
      </c>
      <c r="M44" s="14">
        <v>2</v>
      </c>
    </row>
    <row r="45" spans="1:13" ht="33" customHeight="1" x14ac:dyDescent="0.25">
      <c r="A45" s="225"/>
      <c r="B45" s="225"/>
      <c r="C45" s="67" t="s">
        <v>93</v>
      </c>
      <c r="D45" s="116"/>
      <c r="E45" s="116"/>
      <c r="F45" s="116"/>
      <c r="G45" s="116"/>
      <c r="H45" s="116"/>
      <c r="I45" s="16"/>
      <c r="J45" s="16"/>
      <c r="K45" s="16"/>
      <c r="L45" s="16"/>
      <c r="M45" s="16"/>
    </row>
    <row r="46" spans="1:13" ht="31.5" customHeight="1" x14ac:dyDescent="0.25">
      <c r="A46" s="238" t="s">
        <v>19</v>
      </c>
      <c r="B46" s="238" t="s">
        <v>160</v>
      </c>
      <c r="C46" s="55" t="s">
        <v>105</v>
      </c>
      <c r="D46" s="119">
        <f>D47+D48+D49+D50</f>
        <v>22357</v>
      </c>
      <c r="E46" s="119">
        <f>E53+E58</f>
        <v>1175</v>
      </c>
      <c r="F46" s="119">
        <f>F53+F58</f>
        <v>643</v>
      </c>
      <c r="G46" s="119">
        <f t="shared" ref="G46:M46" si="11">G53</f>
        <v>1739.2</v>
      </c>
      <c r="H46" s="119">
        <f t="shared" si="11"/>
        <v>4043.6</v>
      </c>
      <c r="I46" s="79">
        <f t="shared" si="11"/>
        <v>5145.6000000000004</v>
      </c>
      <c r="J46" s="79">
        <f t="shared" si="11"/>
        <v>3308.1</v>
      </c>
      <c r="K46" s="79">
        <f t="shared" si="11"/>
        <v>5991.7000000000007</v>
      </c>
      <c r="L46" s="79">
        <f t="shared" ref="L46" si="12">L53</f>
        <v>310.8</v>
      </c>
      <c r="M46" s="79">
        <f t="shared" si="11"/>
        <v>0</v>
      </c>
    </row>
    <row r="47" spans="1:13" ht="30" x14ac:dyDescent="0.25">
      <c r="A47" s="239"/>
      <c r="B47" s="239"/>
      <c r="C47" s="56" t="s">
        <v>109</v>
      </c>
      <c r="D47" s="117">
        <f t="shared" ref="D47:J47" si="13">D54+D59</f>
        <v>0</v>
      </c>
      <c r="E47" s="117">
        <f t="shared" si="13"/>
        <v>0</v>
      </c>
      <c r="F47" s="117">
        <f t="shared" si="13"/>
        <v>0</v>
      </c>
      <c r="G47" s="117">
        <f t="shared" si="13"/>
        <v>0</v>
      </c>
      <c r="H47" s="117">
        <f t="shared" si="13"/>
        <v>0</v>
      </c>
      <c r="I47" s="58">
        <f t="shared" si="13"/>
        <v>0</v>
      </c>
      <c r="J47" s="58">
        <f t="shared" si="13"/>
        <v>0</v>
      </c>
      <c r="K47" s="58">
        <f>K54+K59</f>
        <v>0</v>
      </c>
      <c r="L47" s="58"/>
      <c r="M47" s="58"/>
    </row>
    <row r="48" spans="1:13" ht="20.25" customHeight="1" x14ac:dyDescent="0.25">
      <c r="A48" s="239"/>
      <c r="B48" s="239"/>
      <c r="C48" s="57" t="s">
        <v>110</v>
      </c>
      <c r="D48" s="117">
        <f>H48+I48+J48+K48+M48</f>
        <v>10312.6</v>
      </c>
      <c r="E48" s="117">
        <f t="shared" ref="E48:J48" si="14">E55+E60</f>
        <v>0</v>
      </c>
      <c r="F48" s="117">
        <f t="shared" si="14"/>
        <v>0</v>
      </c>
      <c r="G48" s="117">
        <f t="shared" si="14"/>
        <v>0</v>
      </c>
      <c r="H48" s="117">
        <f t="shared" si="14"/>
        <v>2885.7</v>
      </c>
      <c r="I48" s="58">
        <f t="shared" si="14"/>
        <v>2274.3000000000002</v>
      </c>
      <c r="J48" s="58">
        <f t="shared" si="14"/>
        <v>0</v>
      </c>
      <c r="K48" s="58">
        <v>5152.6000000000004</v>
      </c>
      <c r="L48" s="58"/>
      <c r="M48" s="58"/>
    </row>
    <row r="49" spans="1:13" ht="20.25" customHeight="1" x14ac:dyDescent="0.25">
      <c r="A49" s="239"/>
      <c r="B49" s="239"/>
      <c r="C49" s="57" t="s">
        <v>92</v>
      </c>
      <c r="D49" s="117"/>
      <c r="E49" s="117"/>
      <c r="F49" s="117"/>
      <c r="G49" s="117"/>
      <c r="H49" s="117"/>
      <c r="I49" s="58"/>
      <c r="J49" s="58"/>
      <c r="K49" s="58"/>
      <c r="L49" s="58"/>
      <c r="M49" s="58"/>
    </row>
    <row r="50" spans="1:13" ht="20.25" customHeight="1" x14ac:dyDescent="0.25">
      <c r="A50" s="239"/>
      <c r="B50" s="239"/>
      <c r="C50" s="57" t="s">
        <v>81</v>
      </c>
      <c r="D50" s="117">
        <f>D56+D62</f>
        <v>12044.4</v>
      </c>
      <c r="E50" s="117">
        <v>1175</v>
      </c>
      <c r="F50" s="117">
        <f t="shared" ref="F50:J50" si="15">F56</f>
        <v>643</v>
      </c>
      <c r="G50" s="117">
        <f t="shared" si="15"/>
        <v>1739.2</v>
      </c>
      <c r="H50" s="117">
        <v>1550</v>
      </c>
      <c r="I50" s="58">
        <f t="shared" si="15"/>
        <v>2871.3</v>
      </c>
      <c r="J50" s="58">
        <f t="shared" si="15"/>
        <v>3308.1</v>
      </c>
      <c r="K50" s="58">
        <v>839.1</v>
      </c>
      <c r="L50" s="58">
        <v>310.8</v>
      </c>
      <c r="M50" s="58">
        <v>0</v>
      </c>
    </row>
    <row r="51" spans="1:13" ht="45.75" x14ac:dyDescent="0.25">
      <c r="A51" s="240"/>
      <c r="B51" s="240"/>
      <c r="C51" s="67" t="s">
        <v>93</v>
      </c>
      <c r="D51" s="117">
        <v>0</v>
      </c>
      <c r="E51" s="117">
        <f>E58+E63</f>
        <v>0</v>
      </c>
      <c r="F51" s="117">
        <v>0</v>
      </c>
      <c r="G51" s="117">
        <v>0</v>
      </c>
      <c r="H51" s="117">
        <v>0</v>
      </c>
      <c r="I51" s="58">
        <v>0</v>
      </c>
      <c r="J51" s="58">
        <v>0</v>
      </c>
      <c r="K51" s="58">
        <v>0</v>
      </c>
      <c r="L51" s="58">
        <v>0</v>
      </c>
      <c r="M51" s="58">
        <v>0</v>
      </c>
    </row>
    <row r="52" spans="1:13" ht="15" x14ac:dyDescent="0.25">
      <c r="A52" s="59" t="s">
        <v>103</v>
      </c>
      <c r="B52" s="4"/>
      <c r="C52" s="57"/>
      <c r="D52" s="120"/>
      <c r="E52" s="120"/>
      <c r="F52" s="120"/>
      <c r="G52" s="120"/>
      <c r="H52" s="120"/>
      <c r="I52" s="19"/>
      <c r="J52" s="19"/>
      <c r="K52" s="60"/>
      <c r="L52" s="19"/>
      <c r="M52" s="19"/>
    </row>
    <row r="53" spans="1:13" ht="12.75" customHeight="1" x14ac:dyDescent="0.25">
      <c r="A53" s="249" t="s">
        <v>29</v>
      </c>
      <c r="B53" s="249" t="s">
        <v>161</v>
      </c>
      <c r="C53" s="55" t="s">
        <v>101</v>
      </c>
      <c r="D53" s="117">
        <f t="shared" ref="D53:M53" si="16">SUM(D54:D58)</f>
        <v>22357</v>
      </c>
      <c r="E53" s="117">
        <f t="shared" si="16"/>
        <v>1175</v>
      </c>
      <c r="F53" s="117">
        <f t="shared" si="16"/>
        <v>643</v>
      </c>
      <c r="G53" s="117">
        <f t="shared" si="16"/>
        <v>1739.2</v>
      </c>
      <c r="H53" s="117">
        <f t="shared" si="16"/>
        <v>4043.6</v>
      </c>
      <c r="I53" s="78">
        <f t="shared" si="16"/>
        <v>5145.6000000000004</v>
      </c>
      <c r="J53" s="78">
        <f t="shared" si="16"/>
        <v>3308.1</v>
      </c>
      <c r="K53" s="78">
        <f t="shared" si="16"/>
        <v>5991.7000000000007</v>
      </c>
      <c r="L53" s="78">
        <f t="shared" ref="L53" si="17">SUM(L54:L58)</f>
        <v>310.8</v>
      </c>
      <c r="M53" s="78">
        <f t="shared" si="16"/>
        <v>0</v>
      </c>
    </row>
    <row r="54" spans="1:13" ht="30" x14ac:dyDescent="0.25">
      <c r="A54" s="249"/>
      <c r="B54" s="249"/>
      <c r="C54" s="56" t="s">
        <v>109</v>
      </c>
      <c r="D54" s="120"/>
      <c r="E54" s="120"/>
      <c r="F54" s="120"/>
      <c r="G54" s="120"/>
      <c r="H54" s="120"/>
      <c r="I54" s="19"/>
      <c r="J54" s="19"/>
      <c r="K54" s="60"/>
      <c r="L54" s="19"/>
      <c r="M54" s="19"/>
    </row>
    <row r="55" spans="1:13" ht="15" customHeight="1" x14ac:dyDescent="0.25">
      <c r="A55" s="249"/>
      <c r="B55" s="249"/>
      <c r="C55" s="57" t="s">
        <v>110</v>
      </c>
      <c r="D55" s="120">
        <f>E55+F55+G55+H55+I55+J55+K55+L55+M55</f>
        <v>10312.6</v>
      </c>
      <c r="E55" s="120"/>
      <c r="F55" s="120"/>
      <c r="G55" s="120"/>
      <c r="H55" s="120">
        <v>2885.7</v>
      </c>
      <c r="I55" s="18">
        <v>2274.3000000000002</v>
      </c>
      <c r="J55" s="18"/>
      <c r="K55" s="60">
        <v>5152.6000000000004</v>
      </c>
      <c r="L55" s="18"/>
      <c r="M55" s="18"/>
    </row>
    <row r="56" spans="1:13" ht="15" x14ac:dyDescent="0.25">
      <c r="A56" s="249"/>
      <c r="B56" s="249"/>
      <c r="C56" s="57" t="s">
        <v>111</v>
      </c>
      <c r="D56" s="120">
        <f>E56+F56+G56+H56+I56+J56+K56+L56+M56</f>
        <v>12044.4</v>
      </c>
      <c r="E56" s="120">
        <v>1175</v>
      </c>
      <c r="F56" s="120">
        <v>643</v>
      </c>
      <c r="G56" s="120">
        <v>1739.2</v>
      </c>
      <c r="H56" s="120">
        <v>1157.9000000000001</v>
      </c>
      <c r="I56" s="19">
        <v>2871.3</v>
      </c>
      <c r="J56" s="19">
        <v>3308.1</v>
      </c>
      <c r="K56" s="60">
        <v>839.1</v>
      </c>
      <c r="L56" s="19">
        <v>310.8</v>
      </c>
      <c r="M56" s="19">
        <v>0</v>
      </c>
    </row>
    <row r="57" spans="1:13" ht="45.75" x14ac:dyDescent="0.25">
      <c r="A57" s="249"/>
      <c r="B57" s="249"/>
      <c r="C57" s="67" t="s">
        <v>93</v>
      </c>
      <c r="D57" s="117"/>
      <c r="E57" s="120"/>
      <c r="F57" s="120"/>
      <c r="G57" s="120"/>
      <c r="H57" s="120"/>
      <c r="I57" s="19"/>
      <c r="J57" s="19"/>
      <c r="K57" s="60"/>
      <c r="L57" s="19"/>
      <c r="M57" s="19"/>
    </row>
    <row r="58" spans="1:13" ht="22.5" customHeight="1" x14ac:dyDescent="0.25">
      <c r="A58" s="249" t="s">
        <v>124</v>
      </c>
      <c r="B58" s="249" t="s">
        <v>162</v>
      </c>
      <c r="C58" s="55" t="s">
        <v>105</v>
      </c>
      <c r="D58" s="117">
        <v>0</v>
      </c>
      <c r="E58" s="117">
        <f t="shared" ref="E58:J58" si="18">SUM(E59:E63)</f>
        <v>0</v>
      </c>
      <c r="F58" s="117">
        <f t="shared" si="18"/>
        <v>0</v>
      </c>
      <c r="G58" s="117">
        <f>G60+G61+G62</f>
        <v>0</v>
      </c>
      <c r="H58" s="117">
        <f t="shared" si="18"/>
        <v>0</v>
      </c>
      <c r="I58" s="58">
        <f t="shared" si="18"/>
        <v>0</v>
      </c>
      <c r="J58" s="58">
        <f t="shared" si="18"/>
        <v>0</v>
      </c>
      <c r="K58" s="58">
        <f>SUM(K59:K63)</f>
        <v>0</v>
      </c>
      <c r="L58" s="58">
        <f>L60+L61+L62</f>
        <v>0</v>
      </c>
      <c r="M58" s="58">
        <f>M60+M61+M62</f>
        <v>0</v>
      </c>
    </row>
    <row r="59" spans="1:13" ht="30" x14ac:dyDescent="0.25">
      <c r="A59" s="249"/>
      <c r="B59" s="249"/>
      <c r="C59" s="56" t="s">
        <v>109</v>
      </c>
      <c r="D59" s="120"/>
      <c r="E59" s="120"/>
      <c r="F59" s="120"/>
      <c r="G59" s="120"/>
      <c r="H59" s="120"/>
      <c r="I59" s="19"/>
      <c r="J59" s="19"/>
      <c r="K59" s="60"/>
      <c r="L59" s="19"/>
      <c r="M59" s="19"/>
    </row>
    <row r="60" spans="1:13" ht="18.75" customHeight="1" x14ac:dyDescent="0.25">
      <c r="A60" s="249"/>
      <c r="B60" s="249"/>
      <c r="C60" s="57" t="s">
        <v>110</v>
      </c>
      <c r="D60" s="120"/>
      <c r="E60" s="120"/>
      <c r="F60" s="120"/>
      <c r="G60" s="120"/>
      <c r="H60" s="120"/>
      <c r="I60" s="18"/>
      <c r="J60" s="18"/>
      <c r="K60" s="60"/>
      <c r="L60" s="18"/>
      <c r="M60" s="18"/>
    </row>
    <row r="61" spans="1:13" ht="14.25" customHeight="1" x14ac:dyDescent="0.25">
      <c r="A61" s="249"/>
      <c r="B61" s="249"/>
      <c r="C61" s="57" t="s">
        <v>92</v>
      </c>
      <c r="D61" s="117"/>
      <c r="E61" s="120"/>
      <c r="F61" s="120"/>
      <c r="G61" s="120"/>
      <c r="H61" s="120"/>
      <c r="I61" s="19"/>
      <c r="J61" s="19"/>
      <c r="K61" s="60"/>
      <c r="L61" s="19"/>
      <c r="M61" s="19"/>
    </row>
    <row r="62" spans="1:13" ht="14.25" customHeight="1" x14ac:dyDescent="0.25">
      <c r="A62" s="249"/>
      <c r="B62" s="249"/>
      <c r="C62" s="57" t="s">
        <v>81</v>
      </c>
      <c r="D62" s="117">
        <f>E62+F62+G62+H62+I62+J62+K62+M62</f>
        <v>0</v>
      </c>
      <c r="E62" s="120"/>
      <c r="F62" s="120"/>
      <c r="G62" s="120"/>
      <c r="H62" s="120"/>
      <c r="I62" s="19"/>
      <c r="J62" s="19"/>
      <c r="K62" s="60"/>
      <c r="L62" s="19"/>
      <c r="M62" s="19"/>
    </row>
    <row r="63" spans="1:13" ht="45.75" x14ac:dyDescent="0.25">
      <c r="A63" s="249"/>
      <c r="B63" s="249"/>
      <c r="C63" s="67" t="s">
        <v>93</v>
      </c>
      <c r="D63" s="120"/>
      <c r="E63" s="120"/>
      <c r="F63" s="120"/>
      <c r="G63" s="120"/>
      <c r="H63" s="120"/>
      <c r="I63" s="19"/>
      <c r="J63" s="19"/>
      <c r="K63" s="60"/>
      <c r="L63" s="19"/>
      <c r="M63" s="19"/>
    </row>
    <row r="64" spans="1:13" ht="23.25" customHeight="1" x14ac:dyDescent="0.25">
      <c r="A64" s="261" t="s">
        <v>172</v>
      </c>
      <c r="B64" s="261" t="s">
        <v>163</v>
      </c>
      <c r="C64" s="55" t="s">
        <v>105</v>
      </c>
      <c r="D64" s="119">
        <f>D68+D66</f>
        <v>3711.6999999999994</v>
      </c>
      <c r="E64" s="119">
        <v>695.3</v>
      </c>
      <c r="F64" s="119">
        <f t="shared" ref="F64:J64" si="19">F70+F76+F82+F90+F98+F106+F117+F128</f>
        <v>227</v>
      </c>
      <c r="G64" s="119">
        <f t="shared" si="19"/>
        <v>310</v>
      </c>
      <c r="H64" s="119">
        <f t="shared" si="19"/>
        <v>279.39999999999998</v>
      </c>
      <c r="I64" s="79">
        <f t="shared" si="19"/>
        <v>330.9</v>
      </c>
      <c r="J64" s="79">
        <f t="shared" si="19"/>
        <v>913.1</v>
      </c>
      <c r="K64" s="79">
        <f t="shared" ref="K64:K69" si="20">K70+K76+K82+K90+K98+K106+K117+K128</f>
        <v>393.3</v>
      </c>
      <c r="L64" s="58">
        <v>330</v>
      </c>
      <c r="M64" s="58">
        <v>232.7</v>
      </c>
    </row>
    <row r="65" spans="1:13" ht="30" x14ac:dyDescent="0.25">
      <c r="A65" s="262"/>
      <c r="B65" s="262"/>
      <c r="C65" s="56" t="s">
        <v>109</v>
      </c>
      <c r="D65" s="117">
        <f t="shared" ref="D65:J65" si="21">D71+D77+D83+D91+D99+D107+D118+D129</f>
        <v>0</v>
      </c>
      <c r="E65" s="117">
        <f t="shared" si="21"/>
        <v>0</v>
      </c>
      <c r="F65" s="117">
        <f t="shared" si="21"/>
        <v>0</v>
      </c>
      <c r="G65" s="117">
        <f t="shared" si="21"/>
        <v>0</v>
      </c>
      <c r="H65" s="117">
        <f t="shared" si="21"/>
        <v>0</v>
      </c>
      <c r="I65" s="58">
        <f t="shared" si="21"/>
        <v>0</v>
      </c>
      <c r="J65" s="58">
        <f t="shared" si="21"/>
        <v>0</v>
      </c>
      <c r="K65" s="58">
        <f t="shared" si="20"/>
        <v>0</v>
      </c>
      <c r="L65" s="58">
        <v>0</v>
      </c>
      <c r="M65" s="58">
        <v>0</v>
      </c>
    </row>
    <row r="66" spans="1:13" ht="22.5" customHeight="1" x14ac:dyDescent="0.25">
      <c r="A66" s="262"/>
      <c r="B66" s="262"/>
      <c r="C66" s="57" t="s">
        <v>110</v>
      </c>
      <c r="D66" s="117">
        <f t="shared" ref="D66:J66" si="22">D72+D78+D84+D92+D100+D108+D119+D130</f>
        <v>203.2</v>
      </c>
      <c r="E66" s="117">
        <f t="shared" si="22"/>
        <v>73.599999999999994</v>
      </c>
      <c r="F66" s="117">
        <f t="shared" si="22"/>
        <v>0</v>
      </c>
      <c r="G66" s="117">
        <f t="shared" si="22"/>
        <v>0</v>
      </c>
      <c r="H66" s="117">
        <f t="shared" si="22"/>
        <v>32.9</v>
      </c>
      <c r="I66" s="58">
        <f t="shared" si="22"/>
        <v>55.1</v>
      </c>
      <c r="J66" s="58">
        <f t="shared" si="22"/>
        <v>0</v>
      </c>
      <c r="K66" s="58">
        <f t="shared" si="20"/>
        <v>41.6</v>
      </c>
      <c r="L66" s="58">
        <v>0</v>
      </c>
      <c r="M66" s="58">
        <v>0</v>
      </c>
    </row>
    <row r="67" spans="1:13" ht="17.25" customHeight="1" x14ac:dyDescent="0.25">
      <c r="A67" s="262"/>
      <c r="B67" s="262"/>
      <c r="C67" s="57" t="s">
        <v>92</v>
      </c>
      <c r="D67" s="117">
        <f t="shared" ref="D67:J67" si="23">D73+D79+D85+D93+D101+D109+D120+D131</f>
        <v>0</v>
      </c>
      <c r="E67" s="117">
        <f t="shared" si="23"/>
        <v>0</v>
      </c>
      <c r="F67" s="117">
        <f t="shared" si="23"/>
        <v>0</v>
      </c>
      <c r="G67" s="117">
        <f t="shared" si="23"/>
        <v>0</v>
      </c>
      <c r="H67" s="117">
        <f t="shared" si="23"/>
        <v>0</v>
      </c>
      <c r="I67" s="58">
        <f t="shared" si="23"/>
        <v>0</v>
      </c>
      <c r="J67" s="58">
        <f t="shared" si="23"/>
        <v>0</v>
      </c>
      <c r="K67" s="58">
        <f t="shared" si="20"/>
        <v>0</v>
      </c>
      <c r="L67" s="58">
        <v>0</v>
      </c>
      <c r="M67" s="58">
        <v>0</v>
      </c>
    </row>
    <row r="68" spans="1:13" ht="17.25" customHeight="1" x14ac:dyDescent="0.25">
      <c r="A68" s="262"/>
      <c r="B68" s="262"/>
      <c r="C68" s="57" t="s">
        <v>81</v>
      </c>
      <c r="D68" s="117">
        <f>E68+F68+G68+H68+I68+J68+K68+L68+M68</f>
        <v>3508.4999999999995</v>
      </c>
      <c r="E68" s="117">
        <v>621.70000000000005</v>
      </c>
      <c r="F68" s="117">
        <f t="shared" ref="F68:J68" si="24">F74+F80+F86+F94+F102+F110+F121+F132</f>
        <v>227</v>
      </c>
      <c r="G68" s="117">
        <f t="shared" si="24"/>
        <v>310</v>
      </c>
      <c r="H68" s="117">
        <f t="shared" si="24"/>
        <v>246.5</v>
      </c>
      <c r="I68" s="58">
        <f t="shared" si="24"/>
        <v>275.8</v>
      </c>
      <c r="J68" s="58">
        <f t="shared" si="24"/>
        <v>913.1</v>
      </c>
      <c r="K68" s="58">
        <f t="shared" si="20"/>
        <v>351.7</v>
      </c>
      <c r="L68" s="58">
        <v>330</v>
      </c>
      <c r="M68" s="58">
        <v>232.7</v>
      </c>
    </row>
    <row r="69" spans="1:13" ht="60" x14ac:dyDescent="0.25">
      <c r="A69" s="263"/>
      <c r="B69" s="263"/>
      <c r="C69" s="57" t="s">
        <v>93</v>
      </c>
      <c r="D69" s="117">
        <f t="shared" ref="D69:J69" si="25">D75+D81+D87+D95+D103+D111+D122+D133</f>
        <v>0</v>
      </c>
      <c r="E69" s="117">
        <f t="shared" si="25"/>
        <v>0</v>
      </c>
      <c r="F69" s="117">
        <f t="shared" si="25"/>
        <v>0</v>
      </c>
      <c r="G69" s="117">
        <f t="shared" si="25"/>
        <v>0</v>
      </c>
      <c r="H69" s="117">
        <f t="shared" si="25"/>
        <v>0</v>
      </c>
      <c r="I69" s="58">
        <f t="shared" si="25"/>
        <v>0</v>
      </c>
      <c r="J69" s="58">
        <f t="shared" si="25"/>
        <v>0</v>
      </c>
      <c r="K69" s="58">
        <f t="shared" si="20"/>
        <v>0</v>
      </c>
      <c r="L69" s="58"/>
      <c r="M69" s="58"/>
    </row>
    <row r="70" spans="1:13" ht="26.25" customHeight="1" x14ac:dyDescent="0.25">
      <c r="A70" s="226" t="s">
        <v>83</v>
      </c>
      <c r="B70" s="226" t="s">
        <v>164</v>
      </c>
      <c r="C70" s="55" t="s">
        <v>105</v>
      </c>
      <c r="D70" s="143">
        <f t="shared" ref="D70:J70" si="26">SUM(D71:D75)</f>
        <v>2827.9999999999995</v>
      </c>
      <c r="E70" s="121">
        <f t="shared" si="26"/>
        <v>434.1</v>
      </c>
      <c r="F70" s="143">
        <f t="shared" si="26"/>
        <v>224</v>
      </c>
      <c r="G70" s="143">
        <f t="shared" si="26"/>
        <v>310</v>
      </c>
      <c r="H70" s="121">
        <f t="shared" si="26"/>
        <v>263.39999999999998</v>
      </c>
      <c r="I70" s="60">
        <f t="shared" si="26"/>
        <v>292.7</v>
      </c>
      <c r="J70" s="60">
        <f t="shared" si="26"/>
        <v>418.3</v>
      </c>
      <c r="K70" s="60">
        <f>SUM(K71:K75)</f>
        <v>372.8</v>
      </c>
      <c r="L70" s="141">
        <f>L72+L73+L74</f>
        <v>290</v>
      </c>
      <c r="M70" s="60">
        <f>M72+M73+M74</f>
        <v>222.7</v>
      </c>
    </row>
    <row r="71" spans="1:13" ht="30" x14ac:dyDescent="0.25">
      <c r="A71" s="227"/>
      <c r="B71" s="239"/>
      <c r="C71" s="56" t="s">
        <v>109</v>
      </c>
      <c r="D71" s="122"/>
      <c r="E71" s="122"/>
      <c r="F71" s="122"/>
      <c r="G71" s="122"/>
      <c r="H71" s="122"/>
      <c r="I71" s="61"/>
      <c r="J71" s="61"/>
      <c r="K71" s="61"/>
      <c r="L71" s="61"/>
      <c r="M71" s="61"/>
    </row>
    <row r="72" spans="1:13" ht="20.25" customHeight="1" x14ac:dyDescent="0.25">
      <c r="A72" s="227"/>
      <c r="B72" s="239"/>
      <c r="C72" s="57" t="s">
        <v>110</v>
      </c>
      <c r="D72" s="122">
        <f>E72+F72+G72+H72+I72+J72+K72+L72+M72</f>
        <v>203.2</v>
      </c>
      <c r="E72" s="122">
        <v>73.599999999999994</v>
      </c>
      <c r="F72" s="122">
        <v>0</v>
      </c>
      <c r="G72" s="122">
        <v>0</v>
      </c>
      <c r="H72" s="122">
        <v>32.9</v>
      </c>
      <c r="I72" s="61">
        <v>55.1</v>
      </c>
      <c r="J72" s="61">
        <v>0</v>
      </c>
      <c r="K72" s="61">
        <v>41.6</v>
      </c>
      <c r="L72" s="61">
        <v>0</v>
      </c>
      <c r="M72" s="61">
        <v>0</v>
      </c>
    </row>
    <row r="73" spans="1:13" ht="21" customHeight="1" x14ac:dyDescent="0.25">
      <c r="A73" s="227"/>
      <c r="B73" s="239"/>
      <c r="C73" s="57" t="s">
        <v>92</v>
      </c>
      <c r="D73" s="123"/>
      <c r="E73" s="123"/>
      <c r="F73" s="123"/>
      <c r="G73" s="123"/>
      <c r="H73" s="123"/>
      <c r="I73" s="62"/>
      <c r="J73" s="62"/>
      <c r="K73" s="62"/>
      <c r="L73" s="136"/>
      <c r="M73" s="62"/>
    </row>
    <row r="74" spans="1:13" ht="21" customHeight="1" x14ac:dyDescent="0.25">
      <c r="A74" s="227"/>
      <c r="B74" s="239"/>
      <c r="C74" s="57" t="s">
        <v>81</v>
      </c>
      <c r="D74" s="142">
        <f>E74+F74+G74+H74+I74+J74+K74+L74+M74</f>
        <v>2624.7999999999997</v>
      </c>
      <c r="E74" s="123">
        <v>360.5</v>
      </c>
      <c r="F74" s="142">
        <v>224</v>
      </c>
      <c r="G74" s="142">
        <v>310</v>
      </c>
      <c r="H74" s="123">
        <v>230.5</v>
      </c>
      <c r="I74" s="62">
        <v>237.6</v>
      </c>
      <c r="J74" s="62">
        <v>418.3</v>
      </c>
      <c r="K74" s="62">
        <v>331.2</v>
      </c>
      <c r="L74" s="140">
        <v>290</v>
      </c>
      <c r="M74" s="62">
        <v>222.7</v>
      </c>
    </row>
    <row r="75" spans="1:13" ht="45.75" x14ac:dyDescent="0.25">
      <c r="A75" s="228"/>
      <c r="B75" s="240"/>
      <c r="C75" s="67" t="s">
        <v>93</v>
      </c>
      <c r="D75" s="122"/>
      <c r="E75" s="122"/>
      <c r="F75" s="122"/>
      <c r="G75" s="122"/>
      <c r="H75" s="122"/>
      <c r="I75" s="61"/>
      <c r="J75" s="61"/>
      <c r="K75" s="61"/>
      <c r="L75" s="61"/>
      <c r="M75" s="61"/>
    </row>
    <row r="76" spans="1:13" ht="18.75" customHeight="1" x14ac:dyDescent="0.25">
      <c r="A76" s="226" t="s">
        <v>84</v>
      </c>
      <c r="B76" s="226" t="s">
        <v>69</v>
      </c>
      <c r="C76" s="55" t="s">
        <v>105</v>
      </c>
      <c r="D76" s="121">
        <f t="shared" ref="D76:J76" si="27">SUM(D77:D81)</f>
        <v>54.5</v>
      </c>
      <c r="E76" s="121">
        <f t="shared" si="27"/>
        <v>0</v>
      </c>
      <c r="F76" s="121">
        <f t="shared" si="27"/>
        <v>3</v>
      </c>
      <c r="G76" s="121">
        <f t="shared" si="27"/>
        <v>0</v>
      </c>
      <c r="H76" s="121">
        <f t="shared" si="27"/>
        <v>16</v>
      </c>
      <c r="I76" s="60">
        <f t="shared" si="27"/>
        <v>0</v>
      </c>
      <c r="J76" s="60">
        <f t="shared" si="27"/>
        <v>0</v>
      </c>
      <c r="K76" s="60">
        <f>SUM(K77:K81)</f>
        <v>20.5</v>
      </c>
      <c r="L76" s="141">
        <f>L80</f>
        <v>5</v>
      </c>
      <c r="M76" s="141">
        <f>M80</f>
        <v>10</v>
      </c>
    </row>
    <row r="77" spans="1:13" ht="30" x14ac:dyDescent="0.25">
      <c r="A77" s="227"/>
      <c r="B77" s="227"/>
      <c r="C77" s="63" t="s">
        <v>109</v>
      </c>
      <c r="D77" s="122">
        <v>0</v>
      </c>
      <c r="E77" s="122">
        <v>0</v>
      </c>
      <c r="F77" s="122">
        <v>0</v>
      </c>
      <c r="G77" s="122">
        <v>0</v>
      </c>
      <c r="H77" s="122">
        <v>0</v>
      </c>
      <c r="I77" s="61">
        <v>0</v>
      </c>
      <c r="J77" s="61">
        <v>0</v>
      </c>
      <c r="K77" s="61">
        <v>0</v>
      </c>
      <c r="L77" s="61"/>
      <c r="M77" s="61"/>
    </row>
    <row r="78" spans="1:13" ht="22.5" customHeight="1" x14ac:dyDescent="0.25">
      <c r="A78" s="227"/>
      <c r="B78" s="227"/>
      <c r="C78" s="64" t="s">
        <v>110</v>
      </c>
      <c r="D78" s="122">
        <v>0</v>
      </c>
      <c r="E78" s="122">
        <v>0</v>
      </c>
      <c r="F78" s="122">
        <v>0</v>
      </c>
      <c r="G78" s="122">
        <v>0</v>
      </c>
      <c r="H78" s="122">
        <v>0</v>
      </c>
      <c r="I78" s="61">
        <v>0</v>
      </c>
      <c r="J78" s="61">
        <v>0</v>
      </c>
      <c r="K78" s="61">
        <v>0</v>
      </c>
      <c r="L78" s="61"/>
      <c r="M78" s="61"/>
    </row>
    <row r="79" spans="1:13" ht="23.25" customHeight="1" x14ac:dyDescent="0.25">
      <c r="A79" s="227"/>
      <c r="B79" s="227"/>
      <c r="C79" s="64" t="s">
        <v>92</v>
      </c>
      <c r="D79" s="122">
        <v>0</v>
      </c>
      <c r="E79" s="122">
        <v>0</v>
      </c>
      <c r="F79" s="122">
        <v>0</v>
      </c>
      <c r="G79" s="122">
        <v>0</v>
      </c>
      <c r="H79" s="122">
        <v>0</v>
      </c>
      <c r="I79" s="61">
        <v>0</v>
      </c>
      <c r="J79" s="61">
        <v>0</v>
      </c>
      <c r="K79" s="61">
        <v>0</v>
      </c>
      <c r="L79" s="61"/>
      <c r="M79" s="61"/>
    </row>
    <row r="80" spans="1:13" ht="23.25" customHeight="1" x14ac:dyDescent="0.25">
      <c r="A80" s="227"/>
      <c r="B80" s="227"/>
      <c r="C80" s="57" t="s">
        <v>81</v>
      </c>
      <c r="D80" s="145">
        <f>E80+F80+G80+H80+I80+J80+K80+L80+M80</f>
        <v>54.5</v>
      </c>
      <c r="E80" s="122">
        <v>0</v>
      </c>
      <c r="F80" s="122">
        <v>3</v>
      </c>
      <c r="G80" s="122">
        <v>0</v>
      </c>
      <c r="H80" s="122">
        <v>16</v>
      </c>
      <c r="I80" s="61">
        <v>0</v>
      </c>
      <c r="J80" s="61">
        <v>0</v>
      </c>
      <c r="K80" s="61">
        <v>20.5</v>
      </c>
      <c r="L80" s="144">
        <v>5</v>
      </c>
      <c r="M80" s="144">
        <v>10</v>
      </c>
    </row>
    <row r="81" spans="1:13" ht="60" x14ac:dyDescent="0.25">
      <c r="A81" s="228"/>
      <c r="B81" s="228"/>
      <c r="C81" s="64" t="s">
        <v>93</v>
      </c>
      <c r="D81" s="122">
        <v>0</v>
      </c>
      <c r="E81" s="122">
        <v>0</v>
      </c>
      <c r="F81" s="122">
        <v>0</v>
      </c>
      <c r="G81" s="122">
        <v>0</v>
      </c>
      <c r="H81" s="122">
        <v>0</v>
      </c>
      <c r="I81" s="61">
        <v>0</v>
      </c>
      <c r="J81" s="61">
        <v>0</v>
      </c>
      <c r="K81" s="61">
        <v>0</v>
      </c>
      <c r="L81" s="61"/>
      <c r="M81" s="61"/>
    </row>
    <row r="82" spans="1:13" ht="21.75" customHeight="1" x14ac:dyDescent="0.25">
      <c r="A82" s="226" t="s">
        <v>85</v>
      </c>
      <c r="B82" s="247" t="s">
        <v>70</v>
      </c>
      <c r="C82" s="65" t="s">
        <v>105</v>
      </c>
      <c r="D82" s="121">
        <f t="shared" ref="D82:J82" si="28">SUM(D83:D87)</f>
        <v>0</v>
      </c>
      <c r="E82" s="121">
        <f t="shared" si="28"/>
        <v>0</v>
      </c>
      <c r="F82" s="121">
        <f t="shared" si="28"/>
        <v>0</v>
      </c>
      <c r="G82" s="121">
        <f t="shared" si="28"/>
        <v>0</v>
      </c>
      <c r="H82" s="121">
        <f t="shared" si="28"/>
        <v>0</v>
      </c>
      <c r="I82" s="60">
        <f t="shared" si="28"/>
        <v>0</v>
      </c>
      <c r="J82" s="60">
        <f t="shared" si="28"/>
        <v>0</v>
      </c>
      <c r="K82" s="60">
        <f>SUM(K83:K87)</f>
        <v>0</v>
      </c>
      <c r="L82" s="60">
        <f>L86</f>
        <v>0</v>
      </c>
      <c r="M82" s="60">
        <f>M86</f>
        <v>0</v>
      </c>
    </row>
    <row r="83" spans="1:13" ht="30" x14ac:dyDescent="0.25">
      <c r="A83" s="227"/>
      <c r="B83" s="247"/>
      <c r="C83" s="63" t="s">
        <v>109</v>
      </c>
      <c r="D83" s="122">
        <v>0</v>
      </c>
      <c r="E83" s="122">
        <v>0</v>
      </c>
      <c r="F83" s="122">
        <v>0</v>
      </c>
      <c r="G83" s="122">
        <v>0</v>
      </c>
      <c r="H83" s="122">
        <v>0</v>
      </c>
      <c r="I83" s="61">
        <v>0</v>
      </c>
      <c r="J83" s="61">
        <v>0</v>
      </c>
      <c r="K83" s="61">
        <v>0</v>
      </c>
      <c r="L83" s="61"/>
      <c r="M83" s="61"/>
    </row>
    <row r="84" spans="1:13" ht="22.5" customHeight="1" x14ac:dyDescent="0.25">
      <c r="A84" s="227"/>
      <c r="B84" s="247"/>
      <c r="C84" s="64" t="s">
        <v>110</v>
      </c>
      <c r="D84" s="122">
        <v>0</v>
      </c>
      <c r="E84" s="122">
        <v>0</v>
      </c>
      <c r="F84" s="122">
        <v>0</v>
      </c>
      <c r="G84" s="122">
        <v>0</v>
      </c>
      <c r="H84" s="122">
        <v>0</v>
      </c>
      <c r="I84" s="61">
        <v>0</v>
      </c>
      <c r="J84" s="61">
        <v>0</v>
      </c>
      <c r="K84" s="61">
        <v>0</v>
      </c>
      <c r="L84" s="61"/>
      <c r="M84" s="61"/>
    </row>
    <row r="85" spans="1:13" ht="18.75" customHeight="1" x14ac:dyDescent="0.25">
      <c r="A85" s="227"/>
      <c r="B85" s="247"/>
      <c r="C85" s="64" t="s">
        <v>92</v>
      </c>
      <c r="D85" s="122">
        <v>0</v>
      </c>
      <c r="E85" s="122">
        <v>0</v>
      </c>
      <c r="F85" s="122">
        <v>0</v>
      </c>
      <c r="G85" s="122">
        <v>0</v>
      </c>
      <c r="H85" s="122">
        <v>0</v>
      </c>
      <c r="I85" s="61">
        <v>0</v>
      </c>
      <c r="J85" s="61">
        <v>0</v>
      </c>
      <c r="K85" s="61">
        <v>0</v>
      </c>
      <c r="L85" s="61"/>
      <c r="M85" s="61"/>
    </row>
    <row r="86" spans="1:13" ht="18.75" customHeight="1" x14ac:dyDescent="0.25">
      <c r="A86" s="227"/>
      <c r="B86" s="247"/>
      <c r="C86" s="57" t="s">
        <v>81</v>
      </c>
      <c r="D86" s="124">
        <v>0</v>
      </c>
      <c r="E86" s="124">
        <v>0</v>
      </c>
      <c r="F86" s="124">
        <v>0</v>
      </c>
      <c r="G86" s="124">
        <v>0</v>
      </c>
      <c r="H86" s="124">
        <v>0</v>
      </c>
      <c r="I86" s="66">
        <v>0</v>
      </c>
      <c r="J86" s="66">
        <v>0</v>
      </c>
      <c r="K86" s="66">
        <v>0</v>
      </c>
      <c r="L86" s="66">
        <v>0</v>
      </c>
      <c r="M86" s="66">
        <v>0</v>
      </c>
    </row>
    <row r="87" spans="1:13" ht="31.15" customHeight="1" x14ac:dyDescent="0.25">
      <c r="A87" s="227"/>
      <c r="B87" s="247"/>
      <c r="C87" s="241" t="s">
        <v>93</v>
      </c>
      <c r="D87" s="215">
        <v>0</v>
      </c>
      <c r="E87" s="215">
        <v>0</v>
      </c>
      <c r="F87" s="215">
        <v>0</v>
      </c>
      <c r="G87" s="215">
        <v>0</v>
      </c>
      <c r="H87" s="215">
        <v>0</v>
      </c>
      <c r="I87" s="220">
        <v>0</v>
      </c>
      <c r="J87" s="220">
        <v>0</v>
      </c>
      <c r="K87" s="220">
        <v>0</v>
      </c>
      <c r="L87" s="133"/>
      <c r="M87" s="73"/>
    </row>
    <row r="88" spans="1:13" ht="15.6" hidden="1" customHeight="1" x14ac:dyDescent="0.25">
      <c r="A88" s="227"/>
      <c r="B88" s="247"/>
      <c r="C88" s="242"/>
      <c r="D88" s="216"/>
      <c r="E88" s="216"/>
      <c r="F88" s="216"/>
      <c r="G88" s="216"/>
      <c r="H88" s="216"/>
      <c r="I88" s="221"/>
      <c r="J88" s="221"/>
      <c r="K88" s="221"/>
      <c r="L88" s="134"/>
      <c r="M88" s="74"/>
    </row>
    <row r="89" spans="1:13" ht="15" hidden="1" customHeight="1" x14ac:dyDescent="0.25">
      <c r="A89" s="228"/>
      <c r="B89" s="226"/>
      <c r="C89" s="243"/>
      <c r="D89" s="217"/>
      <c r="E89" s="217"/>
      <c r="F89" s="217"/>
      <c r="G89" s="217"/>
      <c r="H89" s="217"/>
      <c r="I89" s="222"/>
      <c r="J89" s="222"/>
      <c r="K89" s="222"/>
      <c r="L89" s="135"/>
      <c r="M89" s="75"/>
    </row>
    <row r="90" spans="1:13" ht="20.25" customHeight="1" x14ac:dyDescent="0.25">
      <c r="A90" s="226" t="s">
        <v>86</v>
      </c>
      <c r="B90" s="238" t="s">
        <v>171</v>
      </c>
      <c r="C90" s="65" t="s">
        <v>105</v>
      </c>
      <c r="D90" s="146">
        <f t="shared" ref="D90:J90" si="29">SUM(D91:D95)</f>
        <v>533</v>
      </c>
      <c r="E90" s="121">
        <f t="shared" si="29"/>
        <v>0</v>
      </c>
      <c r="F90" s="121">
        <f t="shared" si="29"/>
        <v>0</v>
      </c>
      <c r="G90" s="121">
        <f t="shared" si="29"/>
        <v>0</v>
      </c>
      <c r="H90" s="121">
        <f t="shared" si="29"/>
        <v>0</v>
      </c>
      <c r="I90" s="60">
        <f t="shared" si="29"/>
        <v>38.200000000000003</v>
      </c>
      <c r="J90" s="60">
        <f t="shared" si="29"/>
        <v>494.8</v>
      </c>
      <c r="K90" s="60">
        <f>SUM(K91:K95)</f>
        <v>0</v>
      </c>
      <c r="L90" s="60">
        <v>0</v>
      </c>
      <c r="M90" s="60">
        <v>0</v>
      </c>
    </row>
    <row r="91" spans="1:13" ht="30" x14ac:dyDescent="0.25">
      <c r="A91" s="227"/>
      <c r="B91" s="239"/>
      <c r="C91" s="63" t="s">
        <v>109</v>
      </c>
      <c r="D91" s="122">
        <v>0</v>
      </c>
      <c r="E91" s="122">
        <v>0</v>
      </c>
      <c r="F91" s="122">
        <v>0</v>
      </c>
      <c r="G91" s="122">
        <v>0</v>
      </c>
      <c r="H91" s="122">
        <v>0</v>
      </c>
      <c r="I91" s="61">
        <v>0</v>
      </c>
      <c r="J91" s="61">
        <v>0</v>
      </c>
      <c r="K91" s="61">
        <v>0</v>
      </c>
      <c r="L91" s="61"/>
      <c r="M91" s="61"/>
    </row>
    <row r="92" spans="1:13" ht="20.25" customHeight="1" x14ac:dyDescent="0.25">
      <c r="A92" s="227"/>
      <c r="B92" s="239"/>
      <c r="C92" s="64" t="s">
        <v>110</v>
      </c>
      <c r="D92" s="122">
        <v>0</v>
      </c>
      <c r="E92" s="122">
        <v>0</v>
      </c>
      <c r="F92" s="122">
        <v>0</v>
      </c>
      <c r="G92" s="122">
        <v>0</v>
      </c>
      <c r="H92" s="122">
        <v>0</v>
      </c>
      <c r="I92" s="61">
        <v>0</v>
      </c>
      <c r="J92" s="61">
        <v>0</v>
      </c>
      <c r="K92" s="61">
        <v>0</v>
      </c>
      <c r="L92" s="61"/>
      <c r="M92" s="61"/>
    </row>
    <row r="93" spans="1:13" ht="24.75" customHeight="1" x14ac:dyDescent="0.25">
      <c r="A93" s="227"/>
      <c r="B93" s="239"/>
      <c r="C93" s="64" t="s">
        <v>92</v>
      </c>
      <c r="D93" s="123"/>
      <c r="E93" s="123"/>
      <c r="F93" s="123"/>
      <c r="G93" s="123"/>
      <c r="H93" s="123"/>
      <c r="I93" s="62"/>
      <c r="J93" s="62"/>
      <c r="K93" s="62"/>
      <c r="L93" s="136"/>
      <c r="M93" s="62"/>
    </row>
    <row r="94" spans="1:13" ht="24.75" customHeight="1" x14ac:dyDescent="0.25">
      <c r="A94" s="227"/>
      <c r="B94" s="239"/>
      <c r="C94" s="57" t="s">
        <v>81</v>
      </c>
      <c r="D94" s="142">
        <f>E94+F94+G94+H94+I94+J94+K94+M94</f>
        <v>533</v>
      </c>
      <c r="E94" s="123">
        <v>0</v>
      </c>
      <c r="F94" s="123">
        <v>0</v>
      </c>
      <c r="G94" s="123">
        <v>0</v>
      </c>
      <c r="H94" s="123">
        <v>0</v>
      </c>
      <c r="I94" s="62">
        <v>38.200000000000003</v>
      </c>
      <c r="J94" s="62">
        <v>494.8</v>
      </c>
      <c r="K94" s="62">
        <v>0</v>
      </c>
      <c r="L94" s="136">
        <v>0</v>
      </c>
      <c r="M94" s="62">
        <v>0</v>
      </c>
    </row>
    <row r="95" spans="1:13" ht="15.75" customHeight="1" x14ac:dyDescent="0.2">
      <c r="A95" s="227"/>
      <c r="B95" s="239"/>
      <c r="C95" s="244" t="s">
        <v>93</v>
      </c>
      <c r="D95" s="214">
        <v>0</v>
      </c>
      <c r="E95" s="214">
        <v>0</v>
      </c>
      <c r="F95" s="214">
        <v>0</v>
      </c>
      <c r="G95" s="214">
        <v>0</v>
      </c>
      <c r="H95" s="214">
        <v>0</v>
      </c>
      <c r="I95" s="218">
        <v>0</v>
      </c>
      <c r="J95" s="218">
        <v>0</v>
      </c>
      <c r="K95" s="218">
        <v>0</v>
      </c>
      <c r="L95" s="220"/>
      <c r="M95" s="220"/>
    </row>
    <row r="96" spans="1:13" ht="15.75" customHeight="1" x14ac:dyDescent="0.2">
      <c r="A96" s="227"/>
      <c r="B96" s="239"/>
      <c r="C96" s="245"/>
      <c r="D96" s="214"/>
      <c r="E96" s="214"/>
      <c r="F96" s="214"/>
      <c r="G96" s="214"/>
      <c r="H96" s="214"/>
      <c r="I96" s="218"/>
      <c r="J96" s="218"/>
      <c r="K96" s="218"/>
      <c r="L96" s="221"/>
      <c r="M96" s="221"/>
    </row>
    <row r="97" spans="1:13" ht="29.25" customHeight="1" x14ac:dyDescent="0.2">
      <c r="A97" s="228"/>
      <c r="B97" s="240"/>
      <c r="C97" s="246"/>
      <c r="D97" s="214"/>
      <c r="E97" s="214"/>
      <c r="F97" s="214"/>
      <c r="G97" s="214"/>
      <c r="H97" s="214"/>
      <c r="I97" s="218"/>
      <c r="J97" s="218"/>
      <c r="K97" s="218"/>
      <c r="L97" s="222"/>
      <c r="M97" s="222"/>
    </row>
    <row r="98" spans="1:13" ht="31.5" customHeight="1" x14ac:dyDescent="0.25">
      <c r="A98" s="226" t="s">
        <v>87</v>
      </c>
      <c r="B98" s="226" t="s">
        <v>72</v>
      </c>
      <c r="C98" s="55" t="s">
        <v>105</v>
      </c>
      <c r="D98" s="121">
        <f>SUM(D99:D103)</f>
        <v>0</v>
      </c>
      <c r="E98" s="121">
        <f>SUM(E99:E103)</f>
        <v>0</v>
      </c>
      <c r="F98" s="121">
        <f>SUM(F99:F103)</f>
        <v>0</v>
      </c>
      <c r="G98" s="121">
        <f>G102</f>
        <v>0</v>
      </c>
      <c r="H98" s="121">
        <f>H102</f>
        <v>0</v>
      </c>
      <c r="I98" s="60">
        <f>I102</f>
        <v>0</v>
      </c>
      <c r="J98" s="60">
        <f>J102</f>
        <v>0</v>
      </c>
      <c r="K98" s="60">
        <f>SUM(K99:K103)</f>
        <v>0</v>
      </c>
      <c r="L98" s="60">
        <f>L102</f>
        <v>0</v>
      </c>
      <c r="M98" s="60">
        <f>M102</f>
        <v>0</v>
      </c>
    </row>
    <row r="99" spans="1:13" ht="30" x14ac:dyDescent="0.25">
      <c r="A99" s="227"/>
      <c r="B99" s="227"/>
      <c r="C99" s="56" t="s">
        <v>109</v>
      </c>
      <c r="D99" s="122">
        <v>0</v>
      </c>
      <c r="E99" s="122">
        <v>0</v>
      </c>
      <c r="F99" s="122">
        <v>0</v>
      </c>
      <c r="G99" s="122">
        <v>0</v>
      </c>
      <c r="H99" s="122">
        <v>0</v>
      </c>
      <c r="I99" s="61">
        <v>0</v>
      </c>
      <c r="J99" s="61">
        <v>0</v>
      </c>
      <c r="K99" s="61">
        <v>0</v>
      </c>
      <c r="L99" s="61"/>
      <c r="M99" s="61"/>
    </row>
    <row r="100" spans="1:13" ht="15" x14ac:dyDescent="0.25">
      <c r="A100" s="227"/>
      <c r="B100" s="227"/>
      <c r="C100" s="57" t="s">
        <v>110</v>
      </c>
      <c r="D100" s="122">
        <v>0</v>
      </c>
      <c r="E100" s="122">
        <v>0</v>
      </c>
      <c r="F100" s="122">
        <v>0</v>
      </c>
      <c r="G100" s="122">
        <v>0</v>
      </c>
      <c r="H100" s="122">
        <v>0</v>
      </c>
      <c r="I100" s="61">
        <v>0</v>
      </c>
      <c r="J100" s="61">
        <v>0</v>
      </c>
      <c r="K100" s="61">
        <v>0</v>
      </c>
      <c r="L100" s="61"/>
      <c r="M100" s="61"/>
    </row>
    <row r="101" spans="1:13" ht="15" x14ac:dyDescent="0.25">
      <c r="A101" s="227"/>
      <c r="B101" s="227"/>
      <c r="C101" s="57" t="s">
        <v>92</v>
      </c>
      <c r="D101" s="122">
        <v>0</v>
      </c>
      <c r="E101" s="122">
        <v>0</v>
      </c>
      <c r="F101" s="122">
        <v>0</v>
      </c>
      <c r="G101" s="122">
        <v>0</v>
      </c>
      <c r="H101" s="122">
        <v>0</v>
      </c>
      <c r="I101" s="61">
        <v>0</v>
      </c>
      <c r="J101" s="61">
        <v>0</v>
      </c>
      <c r="K101" s="61">
        <v>0</v>
      </c>
      <c r="L101" s="61"/>
      <c r="M101" s="61"/>
    </row>
    <row r="102" spans="1:13" ht="15" x14ac:dyDescent="0.25">
      <c r="A102" s="227"/>
      <c r="B102" s="227"/>
      <c r="C102" s="57" t="s">
        <v>81</v>
      </c>
      <c r="D102" s="124">
        <v>0</v>
      </c>
      <c r="E102" s="124">
        <v>0</v>
      </c>
      <c r="F102" s="124">
        <v>0</v>
      </c>
      <c r="G102" s="124">
        <v>0</v>
      </c>
      <c r="H102" s="124">
        <v>0</v>
      </c>
      <c r="I102" s="66">
        <v>0</v>
      </c>
      <c r="J102" s="66">
        <v>0</v>
      </c>
      <c r="K102" s="66">
        <v>0</v>
      </c>
      <c r="L102" s="66">
        <v>0</v>
      </c>
      <c r="M102" s="66">
        <v>0</v>
      </c>
    </row>
    <row r="103" spans="1:13" ht="15.75" customHeight="1" x14ac:dyDescent="0.25">
      <c r="A103" s="227"/>
      <c r="B103" s="227"/>
      <c r="C103" s="232" t="s">
        <v>93</v>
      </c>
      <c r="D103" s="215">
        <v>0</v>
      </c>
      <c r="E103" s="215">
        <v>0</v>
      </c>
      <c r="F103" s="215">
        <v>0</v>
      </c>
      <c r="G103" s="215">
        <v>0</v>
      </c>
      <c r="H103" s="215">
        <v>0</v>
      </c>
      <c r="I103" s="220">
        <v>0</v>
      </c>
      <c r="J103" s="220">
        <v>0</v>
      </c>
      <c r="K103" s="220">
        <v>0</v>
      </c>
      <c r="L103" s="133"/>
      <c r="M103" s="73"/>
    </row>
    <row r="104" spans="1:13" ht="15" x14ac:dyDescent="0.25">
      <c r="A104" s="227"/>
      <c r="B104" s="227"/>
      <c r="C104" s="233"/>
      <c r="D104" s="216"/>
      <c r="E104" s="216"/>
      <c r="F104" s="216"/>
      <c r="G104" s="216"/>
      <c r="H104" s="216"/>
      <c r="I104" s="221"/>
      <c r="J104" s="221"/>
      <c r="K104" s="221"/>
      <c r="L104" s="134"/>
      <c r="M104" s="74"/>
    </row>
    <row r="105" spans="1:13" ht="1.1499999999999999" customHeight="1" x14ac:dyDescent="0.25">
      <c r="A105" s="228"/>
      <c r="B105" s="228"/>
      <c r="C105" s="234"/>
      <c r="D105" s="217"/>
      <c r="E105" s="217"/>
      <c r="F105" s="217"/>
      <c r="G105" s="217"/>
      <c r="H105" s="217"/>
      <c r="I105" s="222"/>
      <c r="J105" s="222"/>
      <c r="K105" s="222"/>
      <c r="L105" s="135"/>
      <c r="M105" s="75"/>
    </row>
    <row r="106" spans="1:13" ht="22.5" customHeight="1" x14ac:dyDescent="0.25">
      <c r="A106" s="226" t="s">
        <v>73</v>
      </c>
      <c r="B106" s="226" t="s">
        <v>74</v>
      </c>
      <c r="C106" s="55" t="s">
        <v>105</v>
      </c>
      <c r="D106" s="121">
        <f>SUM(D107:D111)</f>
        <v>0</v>
      </c>
      <c r="E106" s="121">
        <f>SUM(E107:E111)</f>
        <v>0</v>
      </c>
      <c r="F106" s="121">
        <f>SUM(F107:F111)</f>
        <v>0</v>
      </c>
      <c r="G106" s="121">
        <v>0</v>
      </c>
      <c r="H106" s="121">
        <v>0</v>
      </c>
      <c r="I106" s="60">
        <v>0</v>
      </c>
      <c r="J106" s="60">
        <v>0</v>
      </c>
      <c r="K106" s="60">
        <v>0</v>
      </c>
      <c r="L106" s="60">
        <f>L110</f>
        <v>0</v>
      </c>
      <c r="M106" s="60">
        <f>M110</f>
        <v>0</v>
      </c>
    </row>
    <row r="107" spans="1:13" ht="31.5" customHeight="1" x14ac:dyDescent="0.25">
      <c r="A107" s="227"/>
      <c r="B107" s="227"/>
      <c r="C107" s="56" t="s">
        <v>109</v>
      </c>
      <c r="D107" s="122">
        <v>0</v>
      </c>
      <c r="E107" s="122">
        <v>0</v>
      </c>
      <c r="F107" s="122">
        <v>0</v>
      </c>
      <c r="G107" s="122">
        <v>0</v>
      </c>
      <c r="H107" s="122">
        <v>0</v>
      </c>
      <c r="I107" s="61">
        <v>0</v>
      </c>
      <c r="J107" s="61">
        <v>0</v>
      </c>
      <c r="K107" s="61">
        <v>0</v>
      </c>
      <c r="L107" s="61"/>
      <c r="M107" s="61"/>
    </row>
    <row r="108" spans="1:13" ht="18.75" customHeight="1" x14ac:dyDescent="0.25">
      <c r="A108" s="227"/>
      <c r="B108" s="227"/>
      <c r="C108" s="57" t="s">
        <v>110</v>
      </c>
      <c r="D108" s="122">
        <v>0</v>
      </c>
      <c r="E108" s="122">
        <v>0</v>
      </c>
      <c r="F108" s="122">
        <v>0</v>
      </c>
      <c r="G108" s="122">
        <v>0</v>
      </c>
      <c r="H108" s="122">
        <v>0</v>
      </c>
      <c r="I108" s="61">
        <v>0</v>
      </c>
      <c r="J108" s="61">
        <v>0</v>
      </c>
      <c r="K108" s="61">
        <v>0</v>
      </c>
      <c r="L108" s="61"/>
      <c r="M108" s="61"/>
    </row>
    <row r="109" spans="1:13" ht="19.5" customHeight="1" x14ac:dyDescent="0.25">
      <c r="A109" s="227"/>
      <c r="B109" s="227"/>
      <c r="C109" s="57" t="s">
        <v>92</v>
      </c>
      <c r="D109" s="122">
        <v>0</v>
      </c>
      <c r="E109" s="122">
        <v>0</v>
      </c>
      <c r="F109" s="122">
        <v>0</v>
      </c>
      <c r="G109" s="122">
        <v>0</v>
      </c>
      <c r="H109" s="122">
        <v>0</v>
      </c>
      <c r="I109" s="61">
        <v>0</v>
      </c>
      <c r="J109" s="61">
        <v>0</v>
      </c>
      <c r="K109" s="61">
        <v>0</v>
      </c>
      <c r="L109" s="61"/>
      <c r="M109" s="61"/>
    </row>
    <row r="110" spans="1:13" ht="19.5" customHeight="1" x14ac:dyDescent="0.25">
      <c r="A110" s="227"/>
      <c r="B110" s="227"/>
      <c r="C110" s="57" t="s">
        <v>81</v>
      </c>
      <c r="D110" s="122">
        <v>0</v>
      </c>
      <c r="E110" s="122">
        <v>0</v>
      </c>
      <c r="F110" s="122">
        <v>0</v>
      </c>
      <c r="G110" s="122">
        <v>0</v>
      </c>
      <c r="H110" s="122">
        <v>0</v>
      </c>
      <c r="I110" s="61">
        <v>0</v>
      </c>
      <c r="J110" s="61">
        <v>0</v>
      </c>
      <c r="K110" s="61">
        <v>0</v>
      </c>
      <c r="L110" s="61"/>
      <c r="M110" s="61"/>
    </row>
    <row r="111" spans="1:13" ht="11.25" customHeight="1" x14ac:dyDescent="0.25">
      <c r="A111" s="227"/>
      <c r="B111" s="227"/>
      <c r="C111" s="229" t="s">
        <v>93</v>
      </c>
      <c r="D111" s="214">
        <v>0</v>
      </c>
      <c r="E111" s="214">
        <v>0</v>
      </c>
      <c r="F111" s="214">
        <v>0</v>
      </c>
      <c r="G111" s="214">
        <v>0</v>
      </c>
      <c r="H111" s="214">
        <v>0</v>
      </c>
      <c r="I111" s="218">
        <v>0</v>
      </c>
      <c r="J111" s="218">
        <v>0</v>
      </c>
      <c r="K111" s="218">
        <v>0</v>
      </c>
      <c r="L111" s="136"/>
      <c r="M111" s="62"/>
    </row>
    <row r="112" spans="1:13" ht="9.75" customHeight="1" x14ac:dyDescent="0.25">
      <c r="A112" s="227"/>
      <c r="B112" s="227"/>
      <c r="C112" s="230"/>
      <c r="D112" s="214"/>
      <c r="E112" s="214"/>
      <c r="F112" s="214"/>
      <c r="G112" s="214"/>
      <c r="H112" s="214"/>
      <c r="I112" s="218"/>
      <c r="J112" s="218"/>
      <c r="K112" s="218"/>
      <c r="L112" s="136"/>
      <c r="M112" s="62"/>
    </row>
    <row r="113" spans="1:13" ht="11.45" customHeight="1" x14ac:dyDescent="0.25">
      <c r="A113" s="227"/>
      <c r="B113" s="227"/>
      <c r="C113" s="230"/>
      <c r="D113" s="214"/>
      <c r="E113" s="214"/>
      <c r="F113" s="214"/>
      <c r="G113" s="214"/>
      <c r="H113" s="214"/>
      <c r="I113" s="218"/>
      <c r="J113" s="218"/>
      <c r="K113" s="218"/>
      <c r="L113" s="136"/>
      <c r="M113" s="62"/>
    </row>
    <row r="114" spans="1:13" ht="6" hidden="1" customHeight="1" x14ac:dyDescent="0.25">
      <c r="A114" s="227"/>
      <c r="B114" s="227"/>
      <c r="C114" s="230"/>
      <c r="D114" s="214"/>
      <c r="E114" s="214"/>
      <c r="F114" s="214"/>
      <c r="G114" s="214"/>
      <c r="H114" s="214"/>
      <c r="I114" s="218"/>
      <c r="J114" s="218"/>
      <c r="K114" s="218"/>
      <c r="L114" s="136"/>
      <c r="M114" s="62"/>
    </row>
    <row r="115" spans="1:13" ht="12" hidden="1" customHeight="1" x14ac:dyDescent="0.25">
      <c r="A115" s="227"/>
      <c r="B115" s="227"/>
      <c r="C115" s="230"/>
      <c r="D115" s="214"/>
      <c r="E115" s="214"/>
      <c r="F115" s="214"/>
      <c r="G115" s="214"/>
      <c r="H115" s="214"/>
      <c r="I115" s="218"/>
      <c r="J115" s="218"/>
      <c r="K115" s="218"/>
      <c r="L115" s="136"/>
      <c r="M115" s="62"/>
    </row>
    <row r="116" spans="1:13" ht="10.9" customHeight="1" x14ac:dyDescent="0.25">
      <c r="A116" s="228"/>
      <c r="B116" s="228"/>
      <c r="C116" s="231"/>
      <c r="D116" s="214"/>
      <c r="E116" s="214"/>
      <c r="F116" s="214"/>
      <c r="G116" s="214"/>
      <c r="H116" s="214"/>
      <c r="I116" s="218"/>
      <c r="J116" s="218"/>
      <c r="K116" s="218"/>
      <c r="L116" s="136"/>
      <c r="M116" s="62"/>
    </row>
    <row r="117" spans="1:13" ht="25.5" customHeight="1" x14ac:dyDescent="0.25">
      <c r="A117" s="226" t="s">
        <v>88</v>
      </c>
      <c r="B117" s="235" t="s">
        <v>89</v>
      </c>
      <c r="C117" s="55" t="s">
        <v>105</v>
      </c>
      <c r="D117" s="121">
        <f t="shared" ref="D117:J117" si="30">SUM(D118:D122)</f>
        <v>0</v>
      </c>
      <c r="E117" s="121">
        <f t="shared" si="30"/>
        <v>0</v>
      </c>
      <c r="F117" s="121">
        <f t="shared" si="30"/>
        <v>0</v>
      </c>
      <c r="G117" s="121">
        <f t="shared" si="30"/>
        <v>0</v>
      </c>
      <c r="H117" s="121">
        <f t="shared" si="30"/>
        <v>0</v>
      </c>
      <c r="I117" s="60">
        <f t="shared" si="30"/>
        <v>0</v>
      </c>
      <c r="J117" s="60">
        <f t="shared" si="30"/>
        <v>0</v>
      </c>
      <c r="K117" s="60">
        <f>SUM(K118:K122)</f>
        <v>0</v>
      </c>
      <c r="L117" s="60">
        <f>L121</f>
        <v>0</v>
      </c>
      <c r="M117" s="60">
        <f>M121</f>
        <v>0</v>
      </c>
    </row>
    <row r="118" spans="1:13" ht="24" customHeight="1" x14ac:dyDescent="0.25">
      <c r="A118" s="227"/>
      <c r="B118" s="236"/>
      <c r="C118" s="56" t="s">
        <v>109</v>
      </c>
      <c r="D118" s="122">
        <v>0</v>
      </c>
      <c r="E118" s="122">
        <v>0</v>
      </c>
      <c r="F118" s="122">
        <v>0</v>
      </c>
      <c r="G118" s="122">
        <v>0</v>
      </c>
      <c r="H118" s="122">
        <v>0</v>
      </c>
      <c r="I118" s="61">
        <v>0</v>
      </c>
      <c r="J118" s="61">
        <v>0</v>
      </c>
      <c r="K118" s="61">
        <v>0</v>
      </c>
      <c r="L118" s="61"/>
      <c r="M118" s="61"/>
    </row>
    <row r="119" spans="1:13" ht="15.6" customHeight="1" x14ac:dyDescent="0.25">
      <c r="A119" s="227"/>
      <c r="B119" s="236"/>
      <c r="C119" s="57" t="s">
        <v>110</v>
      </c>
      <c r="D119" s="122">
        <v>0</v>
      </c>
      <c r="E119" s="122">
        <v>0</v>
      </c>
      <c r="F119" s="122">
        <v>0</v>
      </c>
      <c r="G119" s="122">
        <v>0</v>
      </c>
      <c r="H119" s="122">
        <v>0</v>
      </c>
      <c r="I119" s="61">
        <v>0</v>
      </c>
      <c r="J119" s="61">
        <v>0</v>
      </c>
      <c r="K119" s="61">
        <v>0</v>
      </c>
      <c r="L119" s="61"/>
      <c r="M119" s="61"/>
    </row>
    <row r="120" spans="1:13" ht="15.6" customHeight="1" x14ac:dyDescent="0.25">
      <c r="A120" s="227"/>
      <c r="B120" s="236"/>
      <c r="C120" s="57" t="s">
        <v>92</v>
      </c>
      <c r="D120" s="122">
        <v>0</v>
      </c>
      <c r="E120" s="122">
        <v>0</v>
      </c>
      <c r="F120" s="122">
        <v>0</v>
      </c>
      <c r="G120" s="122">
        <v>0</v>
      </c>
      <c r="H120" s="122">
        <v>0</v>
      </c>
      <c r="I120" s="61">
        <v>0</v>
      </c>
      <c r="J120" s="61">
        <v>0</v>
      </c>
      <c r="K120" s="61">
        <v>0</v>
      </c>
      <c r="L120" s="61"/>
      <c r="M120" s="61"/>
    </row>
    <row r="121" spans="1:13" ht="24" customHeight="1" x14ac:dyDescent="0.25">
      <c r="A121" s="227"/>
      <c r="B121" s="236"/>
      <c r="C121" s="57" t="s">
        <v>81</v>
      </c>
      <c r="D121" s="122">
        <v>0</v>
      </c>
      <c r="E121" s="122">
        <v>0</v>
      </c>
      <c r="F121" s="122">
        <v>0</v>
      </c>
      <c r="G121" s="122">
        <v>0</v>
      </c>
      <c r="H121" s="122">
        <v>0</v>
      </c>
      <c r="I121" s="61">
        <v>0</v>
      </c>
      <c r="J121" s="61">
        <v>0</v>
      </c>
      <c r="K121" s="61">
        <v>0</v>
      </c>
      <c r="L121" s="61">
        <v>0</v>
      </c>
      <c r="M121" s="61">
        <v>0</v>
      </c>
    </row>
    <row r="122" spans="1:13" ht="15" customHeight="1" x14ac:dyDescent="0.25">
      <c r="A122" s="227"/>
      <c r="B122" s="236"/>
      <c r="C122" s="232" t="s">
        <v>93</v>
      </c>
      <c r="D122" s="214">
        <v>0</v>
      </c>
      <c r="E122" s="214">
        <v>0</v>
      </c>
      <c r="F122" s="214">
        <v>0</v>
      </c>
      <c r="G122" s="214">
        <v>0</v>
      </c>
      <c r="H122" s="214">
        <v>0</v>
      </c>
      <c r="I122" s="218">
        <v>0</v>
      </c>
      <c r="J122" s="218">
        <v>0</v>
      </c>
      <c r="K122" s="218">
        <v>0</v>
      </c>
      <c r="L122" s="136"/>
      <c r="M122" s="62"/>
    </row>
    <row r="123" spans="1:13" ht="14.25" customHeight="1" x14ac:dyDescent="0.25">
      <c r="A123" s="227"/>
      <c r="B123" s="236"/>
      <c r="C123" s="233"/>
      <c r="D123" s="214"/>
      <c r="E123" s="214"/>
      <c r="F123" s="214"/>
      <c r="G123" s="214"/>
      <c r="H123" s="214"/>
      <c r="I123" s="218"/>
      <c r="J123" s="218"/>
      <c r="K123" s="218"/>
      <c r="L123" s="136"/>
      <c r="M123" s="62"/>
    </row>
    <row r="124" spans="1:13" ht="27" hidden="1" customHeight="1" x14ac:dyDescent="0.25">
      <c r="A124" s="227"/>
      <c r="B124" s="236"/>
      <c r="C124" s="233"/>
      <c r="D124" s="214"/>
      <c r="E124" s="214"/>
      <c r="F124" s="214"/>
      <c r="G124" s="214"/>
      <c r="H124" s="214"/>
      <c r="I124" s="218"/>
      <c r="J124" s="218"/>
      <c r="K124" s="218"/>
      <c r="L124" s="136"/>
      <c r="M124" s="62"/>
    </row>
    <row r="125" spans="1:13" ht="13.15" hidden="1" customHeight="1" x14ac:dyDescent="0.25">
      <c r="A125" s="227"/>
      <c r="B125" s="236"/>
      <c r="C125" s="233"/>
      <c r="D125" s="214"/>
      <c r="E125" s="214"/>
      <c r="F125" s="214"/>
      <c r="G125" s="214"/>
      <c r="H125" s="214"/>
      <c r="I125" s="218"/>
      <c r="J125" s="218"/>
      <c r="K125" s="218"/>
      <c r="L125" s="136"/>
      <c r="M125" s="62"/>
    </row>
    <row r="126" spans="1:13" ht="23.25" hidden="1" customHeight="1" x14ac:dyDescent="0.25">
      <c r="A126" s="227"/>
      <c r="B126" s="236"/>
      <c r="C126" s="233"/>
      <c r="D126" s="214"/>
      <c r="E126" s="214"/>
      <c r="F126" s="214"/>
      <c r="G126" s="214"/>
      <c r="H126" s="214"/>
      <c r="I126" s="218"/>
      <c r="J126" s="218"/>
      <c r="K126" s="218"/>
      <c r="L126" s="136"/>
      <c r="M126" s="62"/>
    </row>
    <row r="127" spans="1:13" ht="23.25" hidden="1" customHeight="1" x14ac:dyDescent="0.25">
      <c r="A127" s="228"/>
      <c r="B127" s="237"/>
      <c r="C127" s="234"/>
      <c r="D127" s="214"/>
      <c r="E127" s="214"/>
      <c r="F127" s="214"/>
      <c r="G127" s="214"/>
      <c r="H127" s="214"/>
      <c r="I127" s="218"/>
      <c r="J127" s="218"/>
      <c r="K127" s="218"/>
      <c r="L127" s="136"/>
      <c r="M127" s="62"/>
    </row>
    <row r="128" spans="1:13" ht="20.25" customHeight="1" x14ac:dyDescent="0.25">
      <c r="A128" s="223" t="s">
        <v>90</v>
      </c>
      <c r="B128" s="223" t="s">
        <v>79</v>
      </c>
      <c r="C128" s="55" t="s">
        <v>105</v>
      </c>
      <c r="D128" s="121">
        <f>SUM(D129:D133)</f>
        <v>0</v>
      </c>
      <c r="E128" s="121">
        <f t="shared" ref="E128:J128" si="31">SUM(E129:E133)</f>
        <v>0</v>
      </c>
      <c r="F128" s="121">
        <f t="shared" si="31"/>
        <v>0</v>
      </c>
      <c r="G128" s="121">
        <f t="shared" si="31"/>
        <v>0</v>
      </c>
      <c r="H128" s="121">
        <f t="shared" si="31"/>
        <v>0</v>
      </c>
      <c r="I128" s="60">
        <f t="shared" si="31"/>
        <v>0</v>
      </c>
      <c r="J128" s="60">
        <f t="shared" si="31"/>
        <v>0</v>
      </c>
      <c r="K128" s="60">
        <f>SUM(K129:K133)</f>
        <v>0</v>
      </c>
      <c r="L128" s="60"/>
      <c r="M128" s="60"/>
    </row>
    <row r="129" spans="1:13" ht="30" x14ac:dyDescent="0.25">
      <c r="A129" s="224"/>
      <c r="B129" s="224"/>
      <c r="C129" s="56" t="s">
        <v>109</v>
      </c>
      <c r="D129" s="121">
        <v>0</v>
      </c>
      <c r="E129" s="121">
        <v>0</v>
      </c>
      <c r="F129" s="121">
        <v>0</v>
      </c>
      <c r="G129" s="121">
        <v>0</v>
      </c>
      <c r="H129" s="121">
        <v>0</v>
      </c>
      <c r="I129" s="60">
        <v>0</v>
      </c>
      <c r="J129" s="60">
        <v>0</v>
      </c>
      <c r="K129" s="60">
        <v>0</v>
      </c>
      <c r="L129" s="60"/>
      <c r="M129" s="60"/>
    </row>
    <row r="130" spans="1:13" ht="20.25" customHeight="1" x14ac:dyDescent="0.25">
      <c r="A130" s="224"/>
      <c r="B130" s="224"/>
      <c r="C130" s="57" t="s">
        <v>110</v>
      </c>
      <c r="D130" s="121">
        <v>0</v>
      </c>
      <c r="E130" s="121">
        <v>0</v>
      </c>
      <c r="F130" s="121">
        <v>0</v>
      </c>
      <c r="G130" s="121">
        <v>0</v>
      </c>
      <c r="H130" s="121">
        <v>0</v>
      </c>
      <c r="I130" s="60">
        <v>0</v>
      </c>
      <c r="J130" s="60">
        <v>0</v>
      </c>
      <c r="K130" s="60">
        <v>0</v>
      </c>
      <c r="L130" s="60"/>
      <c r="M130" s="60"/>
    </row>
    <row r="131" spans="1:13" ht="21.75" customHeight="1" x14ac:dyDescent="0.25">
      <c r="A131" s="224"/>
      <c r="B131" s="224"/>
      <c r="C131" s="57" t="s">
        <v>92</v>
      </c>
      <c r="D131" s="121">
        <v>0</v>
      </c>
      <c r="E131" s="121">
        <v>0</v>
      </c>
      <c r="F131" s="121">
        <v>0</v>
      </c>
      <c r="G131" s="121">
        <v>0</v>
      </c>
      <c r="H131" s="121">
        <v>0</v>
      </c>
      <c r="I131" s="60">
        <v>0</v>
      </c>
      <c r="J131" s="60">
        <v>0</v>
      </c>
      <c r="K131" s="60">
        <v>0</v>
      </c>
      <c r="L131" s="60"/>
      <c r="M131" s="60"/>
    </row>
    <row r="132" spans="1:13" ht="21.75" customHeight="1" x14ac:dyDescent="0.25">
      <c r="A132" s="224"/>
      <c r="B132" s="224"/>
      <c r="C132" s="57" t="s">
        <v>81</v>
      </c>
      <c r="D132" s="121">
        <f>+F132+G132+H132+I132+J132+K132+M132</f>
        <v>0</v>
      </c>
      <c r="E132" s="121"/>
      <c r="F132" s="121"/>
      <c r="G132" s="121"/>
      <c r="H132" s="121"/>
      <c r="I132" s="60"/>
      <c r="J132" s="60"/>
      <c r="K132" s="60"/>
      <c r="L132" s="60"/>
      <c r="M132" s="60"/>
    </row>
    <row r="133" spans="1:13" ht="16.899999999999999" customHeight="1" x14ac:dyDescent="0.25">
      <c r="A133" s="225"/>
      <c r="B133" s="225"/>
      <c r="C133" s="57" t="s">
        <v>93</v>
      </c>
      <c r="D133" s="121">
        <v>0</v>
      </c>
      <c r="E133" s="121">
        <v>0</v>
      </c>
      <c r="F133" s="121">
        <v>0</v>
      </c>
      <c r="G133" s="121">
        <v>0</v>
      </c>
      <c r="H133" s="121">
        <v>0</v>
      </c>
      <c r="I133" s="60">
        <v>0</v>
      </c>
      <c r="J133" s="60">
        <v>0</v>
      </c>
      <c r="K133" s="60">
        <v>0</v>
      </c>
      <c r="L133" s="60"/>
      <c r="M133" s="60"/>
    </row>
    <row r="134" spans="1:13" ht="15" customHeight="1" x14ac:dyDescent="0.25">
      <c r="A134" s="223" t="s">
        <v>177</v>
      </c>
      <c r="B134" s="223" t="s">
        <v>184</v>
      </c>
      <c r="C134" s="55" t="s">
        <v>105</v>
      </c>
      <c r="D134" s="117">
        <v>1011.7</v>
      </c>
      <c r="E134" s="117">
        <v>1011.7</v>
      </c>
      <c r="F134" s="117"/>
      <c r="G134" s="117"/>
      <c r="H134" s="117"/>
      <c r="I134" s="58"/>
      <c r="J134" s="58"/>
      <c r="K134" s="58"/>
      <c r="L134" s="58"/>
      <c r="M134" s="58"/>
    </row>
    <row r="135" spans="1:13" ht="30" x14ac:dyDescent="0.25">
      <c r="A135" s="224"/>
      <c r="B135" s="224"/>
      <c r="C135" s="56" t="s">
        <v>109</v>
      </c>
      <c r="D135" s="116"/>
      <c r="E135" s="116"/>
      <c r="F135" s="116"/>
      <c r="G135" s="116"/>
      <c r="H135" s="116"/>
      <c r="I135" s="16"/>
      <c r="J135" s="16"/>
      <c r="K135" s="16"/>
      <c r="L135" s="16"/>
      <c r="M135" s="16"/>
    </row>
    <row r="136" spans="1:13" ht="15" x14ac:dyDescent="0.25">
      <c r="A136" s="224"/>
      <c r="B136" s="224"/>
      <c r="C136" s="57" t="s">
        <v>110</v>
      </c>
      <c r="D136" s="116"/>
      <c r="E136" s="116"/>
      <c r="F136" s="116"/>
      <c r="G136" s="116"/>
      <c r="H136" s="116"/>
      <c r="I136" s="16"/>
      <c r="J136" s="16"/>
      <c r="K136" s="16"/>
      <c r="L136" s="16"/>
      <c r="M136" s="16"/>
    </row>
    <row r="137" spans="1:13" ht="15" x14ac:dyDescent="0.25">
      <c r="A137" s="224"/>
      <c r="B137" s="224"/>
      <c r="C137" s="57" t="s">
        <v>92</v>
      </c>
      <c r="D137" s="116"/>
      <c r="E137" s="116"/>
      <c r="F137" s="116"/>
      <c r="G137" s="116"/>
      <c r="H137" s="116"/>
      <c r="I137" s="16"/>
      <c r="J137" s="16"/>
      <c r="K137" s="16"/>
      <c r="L137" s="16"/>
      <c r="M137" s="16"/>
    </row>
    <row r="138" spans="1:13" ht="15" x14ac:dyDescent="0.25">
      <c r="A138" s="224"/>
      <c r="B138" s="224"/>
      <c r="C138" s="57" t="s">
        <v>81</v>
      </c>
      <c r="D138" s="116">
        <v>1011.7</v>
      </c>
      <c r="E138" s="116">
        <v>1011.7</v>
      </c>
      <c r="F138" s="116"/>
      <c r="G138" s="116"/>
      <c r="H138" s="116"/>
      <c r="I138" s="16"/>
      <c r="J138" s="16"/>
      <c r="K138" s="16"/>
      <c r="L138" s="16"/>
      <c r="M138" s="16"/>
    </row>
    <row r="139" spans="1:13" ht="15" x14ac:dyDescent="0.25">
      <c r="A139" s="225"/>
      <c r="B139" s="225"/>
      <c r="C139" s="67"/>
      <c r="D139" s="116"/>
      <c r="E139" s="116"/>
      <c r="F139" s="116"/>
      <c r="G139" s="116"/>
      <c r="H139" s="116"/>
      <c r="I139" s="16"/>
      <c r="J139" s="16"/>
      <c r="K139" s="16"/>
      <c r="L139" s="16"/>
      <c r="M139" s="16"/>
    </row>
  </sheetData>
  <mergeCells count="93">
    <mergeCell ref="L95:L97"/>
    <mergeCell ref="M95:M97"/>
    <mergeCell ref="A134:A139"/>
    <mergeCell ref="B134:B139"/>
    <mergeCell ref="B9:B14"/>
    <mergeCell ref="A90:A97"/>
    <mergeCell ref="B22:B27"/>
    <mergeCell ref="A22:A27"/>
    <mergeCell ref="A70:A75"/>
    <mergeCell ref="A82:A89"/>
    <mergeCell ref="A64:A69"/>
    <mergeCell ref="B64:B69"/>
    <mergeCell ref="B46:B51"/>
    <mergeCell ref="A58:A63"/>
    <mergeCell ref="B58:B63"/>
    <mergeCell ref="J87:J89"/>
    <mergeCell ref="B70:B75"/>
    <mergeCell ref="G87:G89"/>
    <mergeCell ref="C5:C7"/>
    <mergeCell ref="A9:A14"/>
    <mergeCell ref="B28:B33"/>
    <mergeCell ref="A28:A33"/>
    <mergeCell ref="B40:B45"/>
    <mergeCell ref="A40:A45"/>
    <mergeCell ref="E6:M6"/>
    <mergeCell ref="D5:M5"/>
    <mergeCell ref="B34:B39"/>
    <mergeCell ref="A34:A39"/>
    <mergeCell ref="B15:B20"/>
    <mergeCell ref="A15:A20"/>
    <mergeCell ref="A5:A7"/>
    <mergeCell ref="A76:A81"/>
    <mergeCell ref="A4:J4"/>
    <mergeCell ref="B53:B57"/>
    <mergeCell ref="A53:A57"/>
    <mergeCell ref="D6:D7"/>
    <mergeCell ref="A46:A51"/>
    <mergeCell ref="B5:B7"/>
    <mergeCell ref="B76:B81"/>
    <mergeCell ref="C87:C89"/>
    <mergeCell ref="D87:D89"/>
    <mergeCell ref="F122:F127"/>
    <mergeCell ref="C95:C97"/>
    <mergeCell ref="B82:B89"/>
    <mergeCell ref="B98:B105"/>
    <mergeCell ref="F87:F89"/>
    <mergeCell ref="F111:F116"/>
    <mergeCell ref="F95:F97"/>
    <mergeCell ref="F103:F105"/>
    <mergeCell ref="D122:D127"/>
    <mergeCell ref="E122:E127"/>
    <mergeCell ref="A98:A105"/>
    <mergeCell ref="B90:B97"/>
    <mergeCell ref="E111:E116"/>
    <mergeCell ref="D111:D116"/>
    <mergeCell ref="E87:E89"/>
    <mergeCell ref="E103:E105"/>
    <mergeCell ref="E95:E97"/>
    <mergeCell ref="D103:D105"/>
    <mergeCell ref="C103:C105"/>
    <mergeCell ref="D95:D97"/>
    <mergeCell ref="A128:A133"/>
    <mergeCell ref="A117:A127"/>
    <mergeCell ref="C111:C116"/>
    <mergeCell ref="B106:B116"/>
    <mergeCell ref="A106:A116"/>
    <mergeCell ref="B128:B133"/>
    <mergeCell ref="C122:C127"/>
    <mergeCell ref="B117:B127"/>
    <mergeCell ref="G3:J3"/>
    <mergeCell ref="K122:K127"/>
    <mergeCell ref="J122:J127"/>
    <mergeCell ref="H111:H116"/>
    <mergeCell ref="I111:I116"/>
    <mergeCell ref="J111:J116"/>
    <mergeCell ref="I95:I97"/>
    <mergeCell ref="H103:H105"/>
    <mergeCell ref="I103:I105"/>
    <mergeCell ref="J103:J105"/>
    <mergeCell ref="K87:K89"/>
    <mergeCell ref="K95:K97"/>
    <mergeCell ref="K103:K105"/>
    <mergeCell ref="K111:K116"/>
    <mergeCell ref="I87:I89"/>
    <mergeCell ref="J95:J97"/>
    <mergeCell ref="H95:H97"/>
    <mergeCell ref="H87:H89"/>
    <mergeCell ref="G122:G127"/>
    <mergeCell ref="H122:H127"/>
    <mergeCell ref="I122:I127"/>
    <mergeCell ref="G111:G116"/>
    <mergeCell ref="G103:G105"/>
    <mergeCell ref="G95:G97"/>
  </mergeCells>
  <phoneticPr fontId="9" type="noConversion"/>
  <pageMargins left="0" right="0" top="0" bottom="0" header="0.31496062992125984" footer="0.31496062992125984"/>
  <pageSetup paperSize="9" scale="9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прил1</vt:lpstr>
      <vt:lpstr>прил  2</vt:lpstr>
      <vt:lpstr>прил  3</vt:lpstr>
      <vt:lpstr>'прил  2'!Заголовки_для_печати</vt:lpstr>
      <vt:lpstr>'прил  3'!Заголовки_для_печати</vt:lpstr>
      <vt:lpstr>прил1!Заголовки_для_печати</vt:lpstr>
      <vt:lpstr>'прил  2'!Область_печати</vt:lpstr>
      <vt:lpstr>прил1!Область_печати</vt:lpstr>
    </vt:vector>
  </TitlesOfParts>
  <Company>КонсультантПлюс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Admin</cp:lastModifiedBy>
  <cp:lastPrinted>2021-04-06T06:55:40Z</cp:lastPrinted>
  <dcterms:created xsi:type="dcterms:W3CDTF">2011-03-10T10:26:24Z</dcterms:created>
  <dcterms:modified xsi:type="dcterms:W3CDTF">2021-04-06T06:57:10Z</dcterms:modified>
</cp:coreProperties>
</file>